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x081813\Documents\TA\III Filar\2021\2021-06\Ready\EN\"/>
    </mc:Choice>
  </mc:AlternateContent>
  <xr:revisionPtr revIDLastSave="0" documentId="13_ncr:1_{6EEF9304-ECEF-460F-B2E3-5927F6F1ED18}" xr6:coauthVersionLast="47" xr6:coauthVersionMax="47" xr10:uidLastSave="{00000000-0000-0000-0000-000000000000}"/>
  <bookViews>
    <workbookView xWindow="-110" yWindow="-16310" windowWidth="29020" windowHeight="15820" xr2:uid="{4B17D59F-195A-4702-8E00-0B3088AE2387}"/>
  </bookViews>
  <sheets>
    <sheet name="START" sheetId="2" r:id="rId1"/>
    <sheet name="General data ---&gt;" sheetId="5" r:id="rId2"/>
    <sheet name="KM1" sheetId="6" r:id="rId3"/>
    <sheet name="OV1" sheetId="7" r:id="rId4"/>
    <sheet name="Own-funds ---&gt;" sheetId="8" r:id="rId5"/>
    <sheet name="CC1" sheetId="9" r:id="rId6"/>
    <sheet name="CC2" sheetId="10" r:id="rId7"/>
    <sheet name="Countercyclical buffers ---&gt;" sheetId="11" r:id="rId8"/>
    <sheet name="CCyB1" sheetId="1" r:id="rId9"/>
    <sheet name="CCyB2" sheetId="3" r:id="rId10"/>
    <sheet name="Leverage ratio ---&gt;" sheetId="12" r:id="rId11"/>
    <sheet name="LR1" sheetId="13" r:id="rId12"/>
    <sheet name="LR3" sheetId="14" r:id="rId13"/>
    <sheet name="Liquidity ---&gt;" sheetId="15" r:id="rId14"/>
    <sheet name="LIQ1" sheetId="16" r:id="rId15"/>
    <sheet name="LIQ2" sheetId="17" r:id="rId16"/>
    <sheet name="Credit risk ---&gt;" sheetId="18" r:id="rId17"/>
    <sheet name="CR1" sheetId="19" r:id="rId18"/>
    <sheet name="CR1-A" sheetId="20" r:id="rId19"/>
    <sheet name="CQ1" sheetId="21" r:id="rId20"/>
    <sheet name="CQ5" sheetId="22" r:id="rId21"/>
    <sheet name="CQ7" sheetId="23" r:id="rId22"/>
    <sheet name="CR3" sheetId="24" r:id="rId23"/>
    <sheet name="RWEA Credit risk STD ---&gt;" sheetId="25" r:id="rId24"/>
    <sheet name="CR4" sheetId="26" r:id="rId25"/>
    <sheet name="CR5" sheetId="27" r:id="rId26"/>
    <sheet name="RWEA Credit risk IRB ---&gt;" sheetId="28" r:id="rId27"/>
    <sheet name="CR6" sheetId="29" r:id="rId28"/>
    <sheet name="CR7A" sheetId="30" r:id="rId29"/>
    <sheet name="CR8" sheetId="4" r:id="rId30"/>
    <sheet name="CCR ---&gt;" sheetId="32" r:id="rId31"/>
    <sheet name="CCR1" sheetId="33" r:id="rId32"/>
    <sheet name="CCR2" sheetId="34" r:id="rId33"/>
    <sheet name="CCR3" sheetId="35" r:id="rId34"/>
    <sheet name="CCR5" sheetId="36" r:id="rId35"/>
    <sheet name="CCR8" sheetId="31" r:id="rId36"/>
    <sheet name="Market risk ---&gt;" sheetId="37" r:id="rId37"/>
    <sheet name="MR1" sheetId="38" r:id="rId38"/>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4" l="1"/>
  <c r="C14" i="34"/>
  <c r="G9" i="20" l="1"/>
  <c r="F9" i="20"/>
  <c r="D9" i="20"/>
  <c r="E8" i="20"/>
  <c r="E9" i="20" s="1"/>
  <c r="I8" i="20" l="1"/>
  <c r="I9" i="20" s="1"/>
  <c r="E36" i="17" l="1"/>
  <c r="D15" i="6"/>
  <c r="D13" i="6"/>
  <c r="D14" i="6" s="1"/>
</calcChain>
</file>

<file path=xl/sharedStrings.xml><?xml version="1.0" encoding="utf-8"?>
<sst xmlns="http://schemas.openxmlformats.org/spreadsheetml/2006/main" count="1318" uniqueCount="812">
  <si>
    <t>a</t>
  </si>
  <si>
    <t>b</t>
  </si>
  <si>
    <t>c</t>
  </si>
  <si>
    <t>d</t>
  </si>
  <si>
    <t>e</t>
  </si>
  <si>
    <t>f</t>
  </si>
  <si>
    <t>g</t>
  </si>
  <si>
    <t>h</t>
  </si>
  <si>
    <t>i</t>
  </si>
  <si>
    <t>j</t>
  </si>
  <si>
    <t>k</t>
  </si>
  <si>
    <t>l</t>
  </si>
  <si>
    <t>m</t>
  </si>
  <si>
    <t>010</t>
  </si>
  <si>
    <t>…</t>
  </si>
  <si>
    <t>020</t>
  </si>
  <si>
    <t>EU CCyB1 - Geographical distribution of credit exposures relevant for the calculation of the countercyclical buffer</t>
  </si>
  <si>
    <t>in PLN thous.</t>
  </si>
  <si>
    <t>in percent</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</si>
  <si>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</si>
  <si>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</si>
  <si>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</si>
  <si>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</si>
  <si>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</si>
  <si>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</si>
  <si>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</si>
  <si>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</si>
  <si>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</si>
  <si>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</si>
  <si>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</si>
  <si>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</si>
  <si>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</si>
  <si>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</si>
  <si>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</si>
  <si>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 Poland</t>
  </si>
  <si>
    <t>Country: 001</t>
  </si>
  <si>
    <t>Country: 002</t>
  </si>
  <si>
    <t>Country: NNN</t>
  </si>
  <si>
    <t>Total</t>
  </si>
  <si>
    <t>Empty fields mean "0" or lack of information</t>
  </si>
  <si>
    <t>EU CCyB2 - Amount of institution-specific countercyclical capital buffer</t>
  </si>
  <si>
    <t>Total risk exposure amount</t>
  </si>
  <si>
    <t>Institution specific countercyclical capital buffer rate</t>
  </si>
  <si>
    <t>Institution specific countercyclical capital buffer requirement</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</si>
  <si>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</si>
  <si>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</si>
  <si>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</si>
  <si>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</si>
  <si>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</si>
  <si>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</si>
  <si>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</si>
  <si>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</si>
  <si>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</si>
  <si>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</si>
  <si>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</si>
  <si>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</si>
  <si>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</si>
  <si>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</si>
  <si>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</si>
  <si>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</si>
  <si>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T</t>
  </si>
  <si>
    <t xml:space="preserve">T-1 </t>
  </si>
  <si>
    <t>T-2</t>
  </si>
  <si>
    <t>T-3</t>
  </si>
  <si>
    <t>T-4</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</si>
  <si>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</si>
  <si>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</si>
  <si>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</si>
  <si>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</si>
  <si>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</si>
  <si>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</si>
  <si>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</si>
  <si>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</si>
  <si>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</si>
  <si>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EU-7a</t>
  </si>
  <si>
    <t xml:space="preserve">Additional own funds requirements to address risks other than the risk of excessive leverage (%) </t>
  </si>
  <si>
    <t>EU-7b</t>
  </si>
  <si>
    <t xml:space="preserve">     of which: to be made up of CET1 capital (percentage points)</t>
  </si>
  <si>
    <t>EU-7c</t>
  </si>
  <si>
    <t xml:space="preserve">     of which: to be made up of Tier 1 capital (percentage points)</t>
  </si>
  <si>
    <t>EU-7d</t>
  </si>
  <si>
    <t>Total SREP own funds requirements (%)</t>
  </si>
  <si>
    <t>Combined buffer and overall capital requirement (as a percentage of risk-weighted exposure amount)</t>
  </si>
  <si>
    <t>Capital conservation buffer (%)</t>
  </si>
  <si>
    <t>EU-8a</t>
  </si>
  <si>
    <t>Conservation buffer due to macro-prudential or systemic risk identified at the level of a Member State (%)</t>
  </si>
  <si>
    <t>Institution specific countercyclical capital buffer (%)</t>
  </si>
  <si>
    <t>EU-9a</t>
  </si>
  <si>
    <t>Systemic risk buffer (%)</t>
  </si>
  <si>
    <t>Global Systemically Important Institution buffer (%)</t>
  </si>
  <si>
    <t>EU-10a</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</si>
  <si>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</si>
  <si>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</si>
  <si>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</si>
  <si>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</si>
  <si>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</si>
  <si>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</si>
  <si>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</si>
  <si>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</si>
  <si>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</si>
  <si>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</si>
  <si>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</si>
  <si>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</si>
  <si>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</si>
  <si>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</si>
  <si>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Leverage ratio buffer and overall leverage ratio requirement (as a percentage of total exposure measure)</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</si>
  <si>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</si>
  <si>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</si>
  <si>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</si>
  <si>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</si>
  <si>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</si>
  <si>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</si>
  <si>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</si>
  <si>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</si>
  <si>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</si>
  <si>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</si>
  <si>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</si>
  <si>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</si>
  <si>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</si>
  <si>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</si>
  <si>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</si>
  <si>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</si>
  <si>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</si>
  <si>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</si>
  <si>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</si>
  <si>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</si>
  <si>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</si>
  <si>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</si>
  <si>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</si>
  <si>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</si>
  <si>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</si>
  <si>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Of which the Advanced IRB (A-IRB) approach </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</si>
  <si>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</si>
  <si>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</si>
  <si>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</si>
  <si>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</si>
  <si>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</si>
  <si>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</si>
  <si>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</si>
  <si>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</si>
  <si>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</si>
  <si>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</si>
  <si>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</si>
  <si>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</si>
  <si>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</si>
  <si>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</si>
  <si>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</si>
  <si>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</si>
  <si>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</si>
  <si>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</si>
  <si>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</si>
  <si>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</si>
  <si>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</si>
  <si>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</si>
  <si>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</si>
  <si>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</si>
  <si>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</si>
  <si>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 CC1</t>
  </si>
  <si>
    <t>EU CC2</t>
  </si>
  <si>
    <t>Composition of regulatory own funds</t>
  </si>
  <si>
    <t>Reconciliation of regulatory own funds to balance sheet in the audited financial statements</t>
  </si>
  <si>
    <t>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</si>
  <si>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</si>
  <si>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</si>
  <si>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</si>
  <si>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</si>
  <si>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</si>
  <si>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</si>
  <si>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</si>
  <si>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</si>
  <si>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</si>
  <si>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</si>
  <si>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</si>
  <si>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</si>
  <si>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</si>
  <si>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</si>
  <si>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</si>
  <si>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</si>
  <si>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</si>
  <si>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</si>
  <si>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</si>
  <si>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</si>
  <si>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</si>
  <si>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</si>
  <si>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</si>
  <si>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</si>
  <si>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</si>
  <si>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</si>
  <si>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</si>
  <si>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</si>
  <si>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</si>
  <si>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</si>
  <si>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</si>
  <si>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</si>
  <si>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</si>
  <si>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</si>
  <si>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</si>
  <si>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</si>
  <si>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</si>
  <si>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</si>
  <si>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</si>
  <si>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</si>
  <si>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</si>
  <si>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</si>
  <si>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</si>
  <si>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</si>
  <si>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</si>
  <si>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</si>
  <si>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</si>
  <si>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</si>
  <si>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</si>
  <si>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</si>
  <si>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</si>
  <si>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</si>
  <si>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</si>
  <si>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</si>
  <si>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</si>
  <si>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</si>
  <si>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</si>
  <si>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</si>
  <si>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</si>
  <si>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</si>
  <si>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</si>
  <si>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</si>
  <si>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</si>
  <si>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</si>
  <si>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</si>
  <si>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</si>
  <si>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</si>
  <si>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</si>
  <si>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</si>
  <si>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</si>
  <si>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</si>
  <si>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</si>
  <si>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</si>
  <si>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</si>
  <si>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</si>
  <si>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</si>
  <si>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</si>
  <si>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</si>
  <si>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</si>
  <si>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</si>
  <si>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</si>
  <si>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</si>
  <si>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</si>
  <si>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</si>
  <si>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</si>
  <si>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</si>
  <si>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</si>
  <si>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</si>
  <si>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</si>
  <si>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</si>
  <si>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</si>
  <si>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</si>
  <si>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</si>
  <si>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</si>
  <si>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</si>
  <si>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</si>
  <si>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</si>
  <si>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</si>
  <si>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</si>
  <si>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</si>
  <si>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</si>
  <si>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capital requirements to cover other risk types than excessive leverage risk</t>
  </si>
  <si>
    <t xml:space="preserve">Common Equity Tier 1 available to meet buffers (as a percentage of risk exposure amount) 
</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</si>
  <si>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</si>
  <si>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</si>
  <si>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</si>
  <si>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</si>
  <si>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</si>
  <si>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</si>
  <si>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</si>
  <si>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</si>
  <si>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</si>
  <si>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</si>
  <si>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</si>
  <si>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</si>
  <si>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</si>
  <si>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</si>
  <si>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</si>
  <si>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</si>
  <si>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</si>
  <si>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As at period end</t>
  </si>
  <si>
    <t>Cash, cash balances at central banks</t>
  </si>
  <si>
    <t>Financial assets held for trading</t>
  </si>
  <si>
    <t>Derivatives</t>
  </si>
  <si>
    <t>Equity instruments</t>
  </si>
  <si>
    <t>Debt securities</t>
  </si>
  <si>
    <t>Non-trading financial assets mandatorily at fair value through profit or loss, other than Loans and advances to customers</t>
  </si>
  <si>
    <t>Financial assets at fair value through other comprehensive income</t>
  </si>
  <si>
    <t>Loans and advances to customers</t>
  </si>
  <si>
    <t>Mandatorily at fair value through profit or loss</t>
  </si>
  <si>
    <t>Valued at amortised cost</t>
  </si>
  <si>
    <t>Financial assets at amortised cost other than Loans and advances to customers</t>
  </si>
  <si>
    <t>Deposits, loans and advances to banks and other monetary institutions</t>
  </si>
  <si>
    <t>Repurchase agreements</t>
  </si>
  <si>
    <t>Derivatives – Hedge accounting</t>
  </si>
  <si>
    <t>Investments in subsidiaries, joint ventures and associates</t>
  </si>
  <si>
    <t>Tangible assets</t>
  </si>
  <si>
    <t>Intangible assets</t>
  </si>
  <si>
    <t>Tax assets</t>
  </si>
  <si>
    <t>Current tax assets</t>
  </si>
  <si>
    <t>Deferred tax assets</t>
  </si>
  <si>
    <t>Other assets</t>
  </si>
  <si>
    <t>Non-current assets and disposal groups classified as held for sale</t>
  </si>
  <si>
    <t>Total assets</t>
  </si>
  <si>
    <t>Financial liabilities held for trading</t>
  </si>
  <si>
    <t xml:space="preserve">Liabilities from short sale of securities </t>
  </si>
  <si>
    <t>Financial liabilities measured at amortised cost</t>
  </si>
  <si>
    <t>Liablities to banks and other monetary institutions</t>
  </si>
  <si>
    <t>Liabilities to customers</t>
  </si>
  <si>
    <t>Debt securities issued</t>
  </si>
  <si>
    <t>Subordinated debt</t>
  </si>
  <si>
    <t>Provisions</t>
  </si>
  <si>
    <t>Pending legal issues</t>
  </si>
  <si>
    <t>Commitments and guarantees given</t>
  </si>
  <si>
    <t xml:space="preserve">Tax liabilities </t>
  </si>
  <si>
    <t>Current tax liabilities</t>
  </si>
  <si>
    <t>Deferred tax liabilities</t>
  </si>
  <si>
    <t xml:space="preserve">Other liabilities </t>
  </si>
  <si>
    <t>Total Liabilities</t>
  </si>
  <si>
    <t>EQUITY</t>
  </si>
  <si>
    <t>Capital</t>
  </si>
  <si>
    <t>Own shares</t>
  </si>
  <si>
    <t>Share premium</t>
  </si>
  <si>
    <t>Accumulated other comprehensive income</t>
  </si>
  <si>
    <t>Retained earnings</t>
  </si>
  <si>
    <t>Total equity</t>
  </si>
  <si>
    <t>EU CCyB1</t>
  </si>
  <si>
    <t>EU CCyB2</t>
  </si>
  <si>
    <t>Geographical distribution of credit exposures relevant for the calculation of the countercyclical buffer</t>
  </si>
  <si>
    <t>Amount of institution-specific countercyclical capital buffer</t>
  </si>
  <si>
    <t>EU LR1</t>
  </si>
  <si>
    <t>EU LR3</t>
  </si>
  <si>
    <t>LRSpl: Split-up of on balance sheet exposures (excluding derivatives, SFTs and exempted exposures)</t>
  </si>
  <si>
    <t>LRSum: Summary reconciliation of accounting assets and leverage ratio exposures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</si>
  <si>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</si>
  <si>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</si>
  <si>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</si>
  <si>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</si>
  <si>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</si>
  <si>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</si>
  <si>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</si>
  <si>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</si>
  <si>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</si>
  <si>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</si>
  <si>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</si>
  <si>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</si>
  <si>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</si>
  <si>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</si>
  <si>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</si>
  <si>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</si>
  <si>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</si>
  <si>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</si>
  <si>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Leverage ratio total exposure measure</t>
  </si>
  <si>
    <t>EU LR3 - LRSpl: Split-up of on balance sheet exposures (excluding derivatives, SFTs and exempted exposures)</t>
  </si>
  <si>
    <t>CRR leverage ratio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</si>
  <si>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</si>
  <si>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</si>
  <si>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</si>
  <si>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</si>
  <si>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</si>
  <si>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</si>
  <si>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</si>
  <si>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</si>
  <si>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</si>
  <si>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</si>
  <si>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</si>
  <si>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</si>
  <si>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</si>
  <si>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</si>
  <si>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</si>
  <si>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</si>
  <si>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</si>
  <si>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</si>
  <si>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</si>
  <si>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</si>
  <si>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</si>
  <si>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</si>
  <si>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</si>
  <si>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Key metrics</t>
  </si>
  <si>
    <r>
      <t>Common Equity Tier</t>
    </r>
    <r>
      <rPr>
        <sz val="10"/>
        <color theme="1"/>
        <rFont val="Calibri"/>
        <family val="2"/>
        <charset val="238"/>
        <scheme val="minor"/>
      </rPr>
      <t> </t>
    </r>
    <r>
      <rPr>
        <sz val="10"/>
        <color rgb="FF000000"/>
        <rFont val="Calibri"/>
        <family val="2"/>
        <charset val="238"/>
        <scheme val="minor"/>
      </rPr>
      <t>1 ratio (%)</t>
    </r>
  </si>
  <si>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</si>
  <si>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</si>
  <si>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</si>
  <si>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</si>
  <si>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EU-56a </t>
  </si>
  <si>
    <r>
      <t xml:space="preserve">Other regulatory adjustments to CET1 capital </t>
    </r>
    <r>
      <rPr>
        <i/>
        <sz val="10"/>
        <rFont val="Calibri"/>
        <family val="2"/>
        <charset val="238"/>
        <scheme val="minor"/>
      </rPr>
      <t>(including IFRS 9 transitional adjustments when relevant)</t>
    </r>
  </si>
  <si>
    <r>
      <t xml:space="preserve">Assets - </t>
    </r>
    <r>
      <rPr>
        <i/>
        <sz val="10"/>
        <color rgb="FF000000"/>
        <rFont val="Calibri"/>
        <family val="2"/>
        <charset val="238"/>
        <scheme val="minor"/>
      </rPr>
      <t>Breakdown by asset clases according to the balance sheet in the published financial statements</t>
    </r>
  </si>
  <si>
    <r>
      <t>Liabilities</t>
    </r>
    <r>
      <rPr>
        <i/>
        <sz val="10"/>
        <color rgb="FF000000"/>
        <rFont val="Calibri"/>
        <family val="2"/>
        <charset val="238"/>
        <scheme val="minor"/>
      </rPr>
      <t xml:space="preserve"> - Breakdown by liability clases according to the balance sheet in the published financial statements</t>
    </r>
  </si>
  <si>
    <r>
      <t xml:space="preserve">Exposures to regional governments, MDB, international organisations and PSE </t>
    </r>
    <r>
      <rPr>
        <b/>
        <sz val="10"/>
        <color rgb="FF000000"/>
        <rFont val="Calibri"/>
        <family val="2"/>
        <scheme val="minor"/>
      </rPr>
      <t xml:space="preserve">not </t>
    </r>
    <r>
      <rPr>
        <sz val="10"/>
        <color rgb="FF000000"/>
        <rFont val="Calibri"/>
        <family val="2"/>
        <scheme val="minor"/>
      </rPr>
      <t>treated as sovereigns</t>
    </r>
  </si>
  <si>
    <t xml:space="preserve"> EU LIQ1 - Quantitative information of LCR</t>
  </si>
  <si>
    <t>Total unweighted value (average)</t>
  </si>
  <si>
    <t>Total weighted value (average)</t>
  </si>
  <si>
    <t>EU 1a</t>
  </si>
  <si>
    <t>Quarter ending on (DD Month YYY)</t>
  </si>
  <si>
    <t>30-06-2021</t>
  </si>
  <si>
    <t>31-03-2021</t>
  </si>
  <si>
    <t>31-12-2020</t>
  </si>
  <si>
    <t>30-09-2020</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</si>
  <si>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</si>
  <si>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</si>
  <si>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</si>
  <si>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</si>
  <si>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</si>
  <si>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</si>
  <si>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</si>
  <si>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</si>
  <si>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</si>
  <si>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</si>
  <si>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</si>
  <si>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</si>
  <si>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</si>
  <si>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</si>
  <si>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</si>
  <si>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</si>
  <si>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</si>
  <si>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</si>
  <si>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</si>
  <si>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</si>
  <si>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</si>
  <si>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</si>
  <si>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</si>
  <si>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</si>
  <si>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</si>
  <si>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</si>
  <si>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</si>
  <si>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</si>
  <si>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</si>
  <si>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</si>
  <si>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</si>
  <si>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</si>
  <si>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</si>
  <si>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</si>
  <si>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</si>
  <si>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</si>
  <si>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</si>
  <si>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</si>
  <si>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LIQ2</t>
  </si>
  <si>
    <t xml:space="preserve">EU LIQ2: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</si>
  <si>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</si>
  <si>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</si>
  <si>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</si>
  <si>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</si>
  <si>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</si>
  <si>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</si>
  <si>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</si>
  <si>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</si>
  <si>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</si>
  <si>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</si>
  <si>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</si>
  <si>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</si>
  <si>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</si>
  <si>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</si>
  <si>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</si>
  <si>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</si>
  <si>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</si>
  <si>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</si>
  <si>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</si>
  <si>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</si>
  <si>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</si>
  <si>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</si>
  <si>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</si>
  <si>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</si>
  <si>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</si>
  <si>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</si>
  <si>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</si>
  <si>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0"/>
        <color theme="9" tint="-0.249977111117893"/>
        <rFont val="Calibri"/>
        <family val="2"/>
        <charset val="238"/>
        <scheme val="minor"/>
      </rPr>
      <t xml:space="preserve"> </t>
    </r>
    <r>
      <rPr>
        <i/>
        <sz val="10"/>
        <color theme="1"/>
        <rFont val="Calibri"/>
        <family val="2"/>
        <charset val="238"/>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</si>
  <si>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</si>
  <si>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</si>
  <si>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</si>
  <si>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</si>
  <si>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</si>
  <si>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</si>
  <si>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</si>
  <si>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0"/>
        <color theme="1"/>
        <rFont val="Calibri"/>
        <family val="2"/>
        <charset val="238"/>
        <scheme val="minor"/>
      </rPr>
      <t> </t>
    </r>
  </si>
  <si>
    <t xml:space="preserve">NSFR derivative liabilities before deduction of variation margin posted </t>
  </si>
  <si>
    <t>All other assets not included in the above categories</t>
  </si>
  <si>
    <t>Off-balance sheet items</t>
  </si>
  <si>
    <t>Total RSF</t>
  </si>
  <si>
    <t>Net Stable Funding Ratio (%)</t>
  </si>
  <si>
    <t>EU CR1</t>
  </si>
  <si>
    <t>EU CR1-A</t>
  </si>
  <si>
    <t>EU CQ1</t>
  </si>
  <si>
    <t>EU CQ5</t>
  </si>
  <si>
    <t>EU CQ7</t>
  </si>
  <si>
    <t>EU CR3</t>
  </si>
  <si>
    <t xml:space="preserve"> Performing and non-performing exposures and related provisions</t>
  </si>
  <si>
    <t>Maturity of exposures</t>
  </si>
  <si>
    <t xml:space="preserve"> Credit quality of forborne exposures</t>
  </si>
  <si>
    <t>Credit quality of loans and advances to non-financial corporations by industry</t>
  </si>
  <si>
    <t xml:space="preserve"> Collateral obtained by taking possession and execution processes </t>
  </si>
  <si>
    <t>CRM techniques overview:  Disclosure of the use of credit risk mitigation techniques</t>
  </si>
  <si>
    <t>EU CR1: Performing and non-performing exposures and related provisions</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</si>
  <si>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</si>
  <si>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</si>
  <si>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</si>
  <si>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</si>
  <si>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</si>
  <si>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</si>
  <si>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</si>
  <si>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</si>
  <si>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</si>
  <si>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</si>
  <si>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</si>
  <si>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</si>
  <si>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</si>
  <si>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</si>
  <si>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</si>
  <si>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</si>
  <si>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</si>
  <si>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</si>
  <si>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</si>
  <si>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</si>
  <si>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</si>
  <si>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</si>
  <si>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</si>
  <si>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</si>
  <si>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</si>
  <si>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</si>
  <si>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</si>
  <si>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</si>
  <si>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</si>
  <si>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</si>
  <si>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</si>
  <si>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</si>
  <si>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</si>
  <si>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</si>
  <si>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</si>
  <si>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</si>
  <si>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</si>
  <si>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</si>
  <si>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</si>
  <si>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</si>
  <si>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</si>
  <si>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</si>
  <si>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</si>
  <si>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</si>
  <si>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</si>
  <si>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</si>
  <si>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</si>
  <si>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</si>
  <si>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</si>
  <si>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</si>
  <si>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</si>
  <si>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</si>
  <si>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</si>
  <si>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</si>
  <si>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</si>
  <si>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</si>
  <si>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</si>
  <si>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</si>
  <si>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</si>
  <si>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</si>
  <si>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</si>
  <si>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</si>
  <si>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</si>
  <si>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</si>
  <si>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</si>
  <si>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</si>
  <si>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</si>
  <si>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</si>
  <si>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</si>
  <si>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</si>
  <si>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</si>
  <si>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</si>
  <si>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</si>
  <si>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</si>
  <si>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</si>
  <si>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</si>
  <si>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</si>
  <si>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</si>
  <si>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</si>
  <si>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</si>
  <si>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</si>
  <si>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</si>
  <si>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</si>
  <si>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</si>
  <si>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</si>
  <si>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</si>
  <si>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</si>
  <si>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</si>
  <si>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</si>
  <si>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</si>
  <si>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</si>
  <si>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</si>
  <si>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</si>
  <si>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</si>
  <si>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</si>
  <si>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</si>
  <si>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</si>
  <si>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</si>
  <si>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</si>
  <si>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</si>
  <si>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</si>
  <si>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</si>
  <si>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</si>
  <si>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</si>
  <si>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</si>
  <si>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</si>
  <si>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</si>
  <si>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</si>
  <si>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</si>
  <si>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</si>
  <si>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EU CR4</t>
  </si>
  <si>
    <t>EU CR5</t>
  </si>
  <si>
    <t xml:space="preserve"> Standardised approach – Credit risk exposure and CRM effects</t>
  </si>
  <si>
    <t>Standardised approach</t>
  </si>
  <si>
    <t>EU CR4 – standardised approach – Credit risk exposure and CRM effects</t>
  </si>
  <si>
    <t xml:space="preserve"> Exposure classes</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</si>
  <si>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</si>
  <si>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</si>
  <si>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</si>
  <si>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</si>
  <si>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</si>
  <si>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</si>
  <si>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</si>
  <si>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</si>
  <si>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</si>
  <si>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</si>
  <si>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</si>
  <si>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n.d.</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</si>
  <si>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</si>
  <si>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</si>
  <si>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</si>
  <si>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</si>
  <si>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</si>
  <si>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</si>
  <si>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</si>
  <si>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</si>
  <si>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</si>
  <si>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EU CR5 – standardised approach</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</si>
  <si>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</si>
  <si>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</si>
  <si>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</si>
  <si>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</si>
  <si>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</si>
  <si>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</si>
  <si>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</si>
  <si>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</si>
  <si>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</si>
  <si>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EU CR6</t>
  </si>
  <si>
    <t>EU CR7A</t>
  </si>
  <si>
    <t>EU CR8</t>
  </si>
  <si>
    <t>Advanced Internal Ratings Based Method (A-IRB) Retail SME exposures secured on mortgages</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</si>
  <si>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</si>
  <si>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</si>
  <si>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</si>
  <si>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</si>
  <si>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</si>
  <si>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</si>
  <si>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</si>
  <si>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</si>
  <si>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Risk weighted exposure amount after supporting factors</t>
  </si>
  <si>
    <t>Density of risk weighted exposure amount</t>
  </si>
  <si>
    <t>Expected loss amount</t>
  </si>
  <si>
    <t>Value adjust-ments and provisions</t>
  </si>
  <si>
    <t>0,00 do &lt;0,15</t>
  </si>
  <si>
    <t>0,00 do &lt;0,10</t>
  </si>
  <si>
    <t>0,10 do &lt;0,15</t>
  </si>
  <si>
    <t>0,15 do &lt;0,25</t>
  </si>
  <si>
    <t>0,25 do &lt;0,50</t>
  </si>
  <si>
    <t>0,50 do &lt;0,75</t>
  </si>
  <si>
    <t>0,75 do &lt;2,50</t>
  </si>
  <si>
    <t>0,75 do &lt;1,75</t>
  </si>
  <si>
    <t>1,75 do &lt;2,5</t>
  </si>
  <si>
    <t>2,50 do &lt;10,00</t>
  </si>
  <si>
    <t>2,5 do &lt;5</t>
  </si>
  <si>
    <t>5 do &lt;10</t>
  </si>
  <si>
    <t>10,00 do &lt;100,00</t>
  </si>
  <si>
    <t>10 do &lt;20</t>
  </si>
  <si>
    <t>20 do &lt;30</t>
  </si>
  <si>
    <t>30,00 do &lt;100,00</t>
  </si>
  <si>
    <t>100,00 (default)</t>
  </si>
  <si>
    <t>Subtotal (Retail SME exposures secured on mortgages)</t>
  </si>
  <si>
    <t>Advanced Internal Ratings Based Method (A-IRB) Retail non-SME exposures secured on mortgages</t>
  </si>
  <si>
    <t>Subtotal (Retail Non-SME exposures secured on mortgages)</t>
  </si>
  <si>
    <t>Advanced Internal Ratings Based Method (A-IRB) Qualified Revolving Retail Exposures (QRRE)</t>
  </si>
  <si>
    <t>Subtotal (Qualified Revolving Retail Exposures (QRRE))</t>
  </si>
  <si>
    <t>Total (all exposures classes)</t>
  </si>
  <si>
    <t>EU CR7-A – IRB approach – Disclosure of the extent of the use of CRM techniques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</si>
  <si>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</si>
  <si>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</si>
  <si>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</si>
  <si>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</si>
  <si>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</si>
  <si>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</si>
  <si>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</si>
  <si>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</si>
  <si>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</si>
  <si>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</si>
  <si>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</si>
  <si>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</si>
  <si>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</si>
  <si>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</si>
  <si>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</si>
  <si>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</si>
  <si>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</si>
  <si>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</si>
  <si>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</si>
  <si>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Central governments and central banks</t>
  </si>
  <si>
    <t>3.1</t>
  </si>
  <si>
    <t>Of which Corporates – SMEs</t>
  </si>
  <si>
    <t>3.2</t>
  </si>
  <si>
    <t>Of which Corporates – Specialised lending</t>
  </si>
  <si>
    <t>3.3</t>
  </si>
  <si>
    <t>Of which Corporates – Other</t>
  </si>
  <si>
    <t>4.1</t>
  </si>
  <si>
    <t>Of which Retail –  Immovable property SMEs</t>
  </si>
  <si>
    <t>4.2</t>
  </si>
  <si>
    <t>Of which Retail – Immovable property non-SMEs</t>
  </si>
  <si>
    <t>4.3</t>
  </si>
  <si>
    <t>Of which Retail – Qualifying revolving</t>
  </si>
  <si>
    <t>4.4</t>
  </si>
  <si>
    <t>Of which Retail – Other SMEs</t>
  </si>
  <si>
    <t>4.5</t>
  </si>
  <si>
    <t>Of which Retail – Other non-SMEs</t>
  </si>
  <si>
    <t>EU CR6 – IRB approach – Credit risk exposures by exposure class and PD range</t>
  </si>
  <si>
    <t xml:space="preserve"> IRB approach – Credit risk exposures by exposure class and PD range</t>
  </si>
  <si>
    <t>IRB approach – Disclosure of the extent of the use of CRM techniques</t>
  </si>
  <si>
    <t xml:space="preserve"> RWEA flow statements of credit risk exposures under the IRB approach </t>
  </si>
  <si>
    <t>EU CCR1</t>
  </si>
  <si>
    <t>EU CCR2</t>
  </si>
  <si>
    <t>Transakcje podlegające wymogom w zakresie funduszy własnych z tytułu ryzyka związanego z korektą wyceny kredytowej</t>
  </si>
  <si>
    <t>EU CCR3</t>
  </si>
  <si>
    <t xml:space="preserve"> Metoda standardowa – ekspozycje na ryzyko kredytowe kontrahenta (CCR) według regulacyjnych kategorii ekspozycji i wag ryzyka</t>
  </si>
  <si>
    <t>EU CCR5</t>
  </si>
  <si>
    <t>Struktura zabezpieczenia dla ekspozycji na ryzyko kredytowe kontrahenta (CCR)</t>
  </si>
  <si>
    <t>EU CCR8</t>
  </si>
  <si>
    <t>Ekspozycje wobec kontrahentów centralnych</t>
  </si>
  <si>
    <t>Analysis of CCR exposure by approach</t>
  </si>
  <si>
    <t>EU CCR1 – Analysis of CCR exposure by approach</t>
  </si>
  <si>
    <t>w proc.</t>
  </si>
  <si>
    <t>Replacement cost (RC)</t>
  </si>
  <si>
    <t>Potential future exposure  (PFE)</t>
  </si>
  <si>
    <t>EEPE</t>
  </si>
  <si>
    <t>Alpha used for computing regulatory exposure value</t>
  </si>
  <si>
    <t>Exposure value pre-CRM</t>
  </si>
  <si>
    <t>Exposure value post-CRM</t>
  </si>
  <si>
    <t>Exposure value</t>
  </si>
  <si>
    <t>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</si>
  <si>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</si>
  <si>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Original Exposure Method (for derivatives)</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</si>
  <si>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</si>
  <si>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</si>
  <si>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</si>
  <si>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</si>
  <si>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</si>
  <si>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</si>
  <si>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</si>
  <si>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</si>
  <si>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</si>
  <si>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</si>
  <si>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</si>
  <si>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</si>
  <si>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</si>
  <si>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</si>
  <si>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</si>
  <si>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</si>
  <si>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</si>
  <si>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</si>
  <si>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</si>
  <si>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</si>
  <si>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</si>
  <si>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 xml:space="preserve"> EU CCR3 – Standardised approach – CCR exposures by regulatory exposure class and risk weights</t>
  </si>
  <si>
    <t>Exposure classes</t>
  </si>
  <si>
    <t>Inne</t>
  </si>
  <si>
    <t xml:space="preserve">Central governments or central banks </t>
  </si>
  <si>
    <t xml:space="preserve">Regional government or local authorities </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</si>
  <si>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</si>
  <si>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</si>
  <si>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</si>
  <si>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</si>
  <si>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</si>
  <si>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</si>
  <si>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</si>
  <si>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</si>
  <si>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</si>
  <si>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</si>
  <si>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</si>
  <si>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</si>
  <si>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</si>
  <si>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</si>
  <si>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</si>
  <si>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</si>
  <si>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</si>
  <si>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</si>
  <si>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</si>
  <si>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</si>
  <si>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</si>
  <si>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</si>
  <si>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</si>
  <si>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</si>
  <si>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</si>
  <si>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</si>
  <si>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</si>
  <si>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</si>
  <si>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</si>
  <si>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</si>
  <si>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</si>
  <si>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</si>
  <si>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</si>
  <si>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</si>
  <si>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</si>
  <si>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</si>
  <si>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</si>
  <si>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</si>
  <si>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</si>
  <si>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</si>
  <si>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0"/>
        <color theme="1"/>
        <rFont val="Calibri"/>
        <family val="2"/>
        <charset val="238"/>
        <scheme val="minor"/>
      </rPr>
      <t>(specific risk)</t>
    </r>
  </si>
  <si>
    <t>EU MR1</t>
  </si>
  <si>
    <t>Market risk under the standardised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</si>
</sst>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8" formatCode="0.0000%"/>
  </numFmts>
  <fonts count="62"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b/>
      <sz val="14"/>
      <name val="Calibri"/>
      <family val="2"/>
      <scheme val="minor"/>
    </font>
    <font>
      <sz val="10"/>
      <name val="Arial"/>
      <family val="2"/>
    </font>
    <font>
      <sz val="9"/>
      <name val="Calibri"/>
      <family val="2"/>
      <charset val="238"/>
      <scheme val="minor"/>
    </font>
    <font>
      <b/>
      <sz val="12"/>
      <color theme="0"/>
      <name val="Calibri"/>
      <family val="2"/>
      <scheme val="minor"/>
    </font>
    <font>
      <sz val="10"/>
      <color theme="1"/>
      <name val="Calibri"/>
      <family val="2"/>
      <charset val="238"/>
      <scheme val="minor"/>
    </font>
    <font>
      <i/>
      <sz val="10"/>
      <color theme="1"/>
      <name val="Calibri"/>
      <family val="2"/>
      <charset val="238"/>
      <scheme val="minor"/>
    </font>
    <font>
      <sz val="10"/>
      <name val="Calibri"/>
      <family val="2"/>
      <charset val="238"/>
      <scheme val="minor"/>
    </font>
    <font>
      <sz val="11"/>
      <color theme="1"/>
      <name val="Calibri"/>
      <family val="2"/>
      <charset val="238"/>
      <scheme val="minor"/>
    </font>
    <font>
      <i/>
      <sz val="11"/>
      <color theme="1"/>
      <name val="Calibri"/>
      <family val="2"/>
      <charset val="238"/>
      <scheme val="minor"/>
    </font>
    <font>
      <sz val="1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b/>
      <sz val="9"/>
      <color theme="0"/>
      <name val="Calibri"/>
      <family val="2"/>
      <charset val="238"/>
      <scheme val="minor"/>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b/>
      <sz val="9"/>
      <color rgb="FF000000"/>
      <name val="Calibri"/>
      <family val="2"/>
      <charset val="238"/>
      <scheme val="minor"/>
    </font>
    <font>
      <sz val="11"/>
      <name val="Calibri"/>
      <family val="2"/>
      <scheme val="minor"/>
    </font>
    <font>
      <b/>
      <sz val="14"/>
      <color theme="1"/>
      <name val="Calibri"/>
      <family val="2"/>
      <scheme val="minor"/>
    </font>
    <font>
      <sz val="11"/>
      <color rgb="FFFF0000"/>
      <name val="Calibri"/>
      <family val="2"/>
      <scheme val="minor"/>
    </font>
    <font>
      <sz val="10"/>
      <name val="Calibri"/>
      <family val="2"/>
      <scheme val="minor"/>
    </font>
    <font>
      <i/>
      <sz val="10"/>
      <name val="Calibri"/>
      <family val="2"/>
      <charset val="238"/>
      <scheme val="minor"/>
    </font>
    <font>
      <sz val="12"/>
      <color rgb="FF000000"/>
      <name val="Times New Roman"/>
      <family val="1"/>
    </font>
    <font>
      <sz val="11"/>
      <color rgb="FF000000"/>
      <name val="Calibri"/>
      <family val="2"/>
      <scheme val="minor"/>
    </font>
    <font>
      <b/>
      <sz val="11"/>
      <color rgb="FF00000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i/>
      <sz val="9"/>
      <name val="Calibri"/>
      <family val="2"/>
      <charset val="238"/>
      <scheme val="minor"/>
    </font>
    <font>
      <b/>
      <i/>
      <sz val="10"/>
      <name val="Calibri"/>
      <family val="2"/>
      <charset val="238"/>
      <scheme val="minor"/>
    </font>
    <font>
      <sz val="10"/>
      <color rgb="FF000000"/>
      <name val="Calibri"/>
      <family val="2"/>
      <scheme val="minor"/>
    </font>
    <font>
      <b/>
      <sz val="10"/>
      <color rgb="FF000000"/>
      <name val="Calibri"/>
      <family val="2"/>
      <scheme val="minor"/>
    </font>
    <font>
      <i/>
      <sz val="10"/>
      <color rgb="FF000000"/>
      <name val="Calibri"/>
      <family val="2"/>
      <scheme val="minor"/>
    </font>
    <font>
      <i/>
      <sz val="10"/>
      <color rgb="FF000000"/>
      <name val="Calibri"/>
      <family val="2"/>
      <charset val="238"/>
      <scheme val="minor"/>
    </font>
    <font>
      <strike/>
      <sz val="10"/>
      <name val="Calibri"/>
      <family val="2"/>
      <scheme val="minor"/>
    </font>
    <font>
      <sz val="10"/>
      <color theme="0"/>
      <name val="Calibri"/>
      <family val="2"/>
      <charset val="238"/>
      <scheme val="minor"/>
    </font>
    <font>
      <u/>
      <sz val="10"/>
      <color rgb="FF008080"/>
      <name val="Calibri"/>
      <family val="2"/>
      <charset val="238"/>
      <scheme val="minor"/>
    </font>
    <font>
      <i/>
      <strike/>
      <sz val="11"/>
      <color rgb="FFFF0000"/>
      <name val="Calibri"/>
      <family val="2"/>
      <scheme val="minor"/>
    </font>
    <font>
      <i/>
      <sz val="10"/>
      <color theme="9" tint="-0.249977111117893"/>
      <name val="Calibri"/>
      <family val="2"/>
      <charset val="238"/>
      <scheme val="minor"/>
    </font>
    <font>
      <b/>
      <i/>
      <sz val="9"/>
      <color theme="1"/>
      <name val="Calibri"/>
      <family val="2"/>
      <charset val="238"/>
      <scheme val="minor"/>
    </font>
    <font>
      <sz val="11"/>
      <color theme="0"/>
      <name val="Calibri"/>
      <family val="2"/>
      <charset val="238"/>
      <scheme val="minor"/>
    </font>
    <font>
      <b/>
      <sz val="11"/>
      <color rgb="FF2F5773"/>
      <name val="Calibri"/>
      <family val="2"/>
      <charset val="238"/>
      <scheme val="minor"/>
    </font>
    <font>
      <b/>
      <sz val="10"/>
      <color rgb="FF2F5773"/>
      <name val="Calibri"/>
      <family val="2"/>
      <charset val="238"/>
      <scheme val="minor"/>
    </font>
    <font>
      <b/>
      <i/>
      <sz val="10"/>
      <color theme="1"/>
      <name val="Calibri"/>
      <family val="2"/>
      <charset val="238"/>
      <scheme val="minor"/>
    </font>
    <font>
      <b/>
      <i/>
      <sz val="10"/>
      <color rgb="FF000000"/>
      <name val="Calibri"/>
      <family val="2"/>
      <charset val="238"/>
      <scheme val="minor"/>
    </font>
    <font>
      <sz val="16"/>
      <color theme="0"/>
      <name val="Calibri"/>
      <family val="2"/>
      <charset val="238"/>
      <scheme val="minor"/>
    </font>
    <font>
      <sz val="16"/>
      <color theme="1"/>
      <name val="Calibri"/>
      <family val="2"/>
      <charset val="238"/>
      <scheme val="minor"/>
    </font>
    <font>
      <sz val="10"/>
      <color rgb="FF1F497D"/>
      <name val="Calibri"/>
      <family val="2"/>
      <charset val="238"/>
      <scheme val="minor"/>
    </font>
    <font>
      <b/>
      <sz val="12"/>
      <color theme="1"/>
      <name val="Calibri"/>
      <family val="2"/>
      <charset val="238"/>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theme="0" tint="-0.499984740745262"/>
        <bgColor indexed="64"/>
      </patternFill>
    </fill>
    <fill>
      <patternFill patternType="solid">
        <fgColor rgb="FFCD0067"/>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rgb="FFCD0069"/>
        <bgColor indexed="64"/>
      </patternFill>
    </fill>
    <fill>
      <patternFill patternType="solid">
        <fgColor rgb="FFBFBFB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bottom/>
      <diagonal/>
    </border>
  </borders>
  <cellStyleXfs count="7">
    <xf numFmtId="0" fontId="0" fillId="0" borderId="0"/>
    <xf numFmtId="9" fontId="1" fillId="0" borderId="0" applyFont="0" applyFill="0" applyBorder="0" applyAlignment="0" applyProtection="0"/>
    <xf numFmtId="0" fontId="5" fillId="0" borderId="0">
      <alignment vertical="center"/>
    </xf>
    <xf numFmtId="3" fontId="5" fillId="5" borderId="1" applyFont="0">
      <alignment horizontal="right" vertical="center"/>
      <protection locked="0"/>
    </xf>
    <xf numFmtId="43" fontId="1" fillId="0" borderId="0" applyFont="0" applyFill="0" applyBorder="0" applyAlignment="0" applyProtection="0"/>
    <xf numFmtId="0" fontId="14" fillId="0" borderId="0" applyNumberFormat="0" applyFill="0" applyBorder="0" applyAlignment="0" applyProtection="0"/>
    <xf numFmtId="0" fontId="5" fillId="0" borderId="0">
      <alignment vertical="center"/>
    </xf>
  </cellStyleXfs>
  <cellXfs count="570">
    <xf numFmtId="0" fontId="0" fillId="0" borderId="0" xfId="0"/>
    <xf numFmtId="0" fontId="0" fillId="2" borderId="0" xfId="0" applyFill="1"/>
    <xf numFmtId="0" fontId="3" fillId="0" borderId="0" xfId="0" applyFont="1"/>
    <xf numFmtId="0" fontId="3" fillId="2" borderId="0" xfId="0" applyFont="1" applyFill="1" applyAlignment="1">
      <alignment horizontal="right"/>
    </xf>
    <xf numFmtId="0" fontId="4" fillId="2" borderId="0" xfId="0" applyFont="1" applyFill="1" applyAlignment="1">
      <alignment vertical="center"/>
    </xf>
    <xf numFmtId="0" fontId="2" fillId="7" borderId="0" xfId="0" applyFont="1" applyFill="1"/>
    <xf numFmtId="14" fontId="6" fillId="2" borderId="0" xfId="0" applyNumberFormat="1" applyFont="1" applyFill="1"/>
    <xf numFmtId="0" fontId="6" fillId="2" borderId="0" xfId="0" applyFont="1" applyFill="1"/>
    <xf numFmtId="0" fontId="0" fillId="3" borderId="0" xfId="0" applyFill="1"/>
    <xf numFmtId="0" fontId="7" fillId="2" borderId="0" xfId="0" applyFont="1" applyFill="1"/>
    <xf numFmtId="0" fontId="2" fillId="2" borderId="0" xfId="0" applyFont="1" applyFill="1"/>
    <xf numFmtId="0" fontId="8" fillId="2" borderId="0" xfId="0" applyFont="1" applyFill="1"/>
    <xf numFmtId="14" fontId="8" fillId="2" borderId="0" xfId="0" applyNumberFormat="1" applyFont="1" applyFill="1"/>
    <xf numFmtId="0" fontId="10" fillId="2" borderId="0" xfId="0" applyFont="1" applyFill="1"/>
    <xf numFmtId="0" fontId="8" fillId="2" borderId="1" xfId="0" applyFont="1" applyFill="1" applyBorder="1" applyAlignment="1">
      <alignment horizontal="center" vertical="center" wrapText="1"/>
    </xf>
    <xf numFmtId="0" fontId="8" fillId="2" borderId="1" xfId="0" quotePrefix="1" applyFont="1" applyFill="1" applyBorder="1" applyAlignment="1">
      <alignment horizontal="center" vertical="center"/>
    </xf>
    <xf numFmtId="0" fontId="10" fillId="2" borderId="1" xfId="2" applyFont="1" applyFill="1" applyBorder="1" applyAlignment="1">
      <alignment horizontal="left" vertical="center" wrapText="1" indent="1"/>
    </xf>
    <xf numFmtId="3" fontId="10" fillId="2" borderId="1" xfId="3" applyFont="1" applyFill="1" applyAlignment="1">
      <alignment horizontal="center" vertical="center"/>
      <protection locked="0"/>
    </xf>
    <xf numFmtId="10" fontId="10" fillId="2" borderId="1" xfId="1" applyNumberFormat="1" applyFont="1" applyFill="1" applyBorder="1" applyAlignment="1" applyProtection="1">
      <alignment horizontal="center" vertical="center" wrapText="1"/>
      <protection locked="0"/>
    </xf>
    <xf numFmtId="0" fontId="7" fillId="7" borderId="0" xfId="0" applyFont="1" applyFill="1"/>
    <xf numFmtId="0" fontId="11" fillId="2" borderId="0" xfId="0" applyFont="1" applyFill="1"/>
    <xf numFmtId="14" fontId="11" fillId="2" borderId="0" xfId="0" applyNumberFormat="1" applyFont="1" applyFill="1"/>
    <xf numFmtId="0" fontId="12" fillId="2" borderId="0" xfId="0" applyFont="1" applyFill="1" applyAlignment="1">
      <alignment horizontal="right"/>
    </xf>
    <xf numFmtId="0" fontId="13" fillId="2" borderId="0" xfId="0" applyFont="1" applyFill="1"/>
    <xf numFmtId="0" fontId="0" fillId="0" borderId="1" xfId="0" applyBorder="1" applyAlignment="1">
      <alignment horizontal="center" vertical="center"/>
    </xf>
    <xf numFmtId="0" fontId="15" fillId="9" borderId="0" xfId="5" applyFont="1" applyFill="1"/>
    <xf numFmtId="0" fontId="16" fillId="9" borderId="0" xfId="0" quotePrefix="1" applyFont="1" applyFill="1" applyAlignment="1">
      <alignment horizontal="right"/>
    </xf>
    <xf numFmtId="0" fontId="16" fillId="9" borderId="0" xfId="0" applyFont="1" applyFill="1"/>
    <xf numFmtId="0" fontId="18" fillId="7" borderId="0" xfId="0" applyFont="1" applyFill="1"/>
    <xf numFmtId="14" fontId="19" fillId="2" borderId="0" xfId="0" applyNumberFormat="1" applyFont="1" applyFill="1"/>
    <xf numFmtId="0" fontId="19" fillId="2" borderId="0" xfId="0" applyFont="1" applyFill="1"/>
    <xf numFmtId="0" fontId="3" fillId="2" borderId="0" xfId="0" applyFont="1" applyFill="1"/>
    <xf numFmtId="0" fontId="20" fillId="2" borderId="0" xfId="0" applyFont="1" applyFill="1"/>
    <xf numFmtId="14" fontId="18" fillId="7" borderId="0" xfId="0" applyNumberFormat="1" applyFont="1" applyFill="1"/>
    <xf numFmtId="14" fontId="22" fillId="2" borderId="0" xfId="0" applyNumberFormat="1" applyFont="1" applyFill="1"/>
    <xf numFmtId="0" fontId="23" fillId="2" borderId="0" xfId="0" applyFont="1" applyFill="1"/>
    <xf numFmtId="0" fontId="24" fillId="2" borderId="0" xfId="0" applyFont="1" applyFill="1"/>
    <xf numFmtId="0" fontId="22" fillId="2" borderId="0" xfId="0" applyFont="1" applyFill="1"/>
    <xf numFmtId="14" fontId="25" fillId="2" borderId="0" xfId="0" applyNumberFormat="1" applyFont="1" applyFill="1"/>
    <xf numFmtId="0" fontId="27"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17" fillId="7" borderId="0" xfId="0" applyFont="1" applyFill="1" applyAlignment="1">
      <alignment vertical="center" wrapText="1"/>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30" fillId="7" borderId="0" xfId="0" applyFont="1" applyFill="1"/>
    <xf numFmtId="14" fontId="8" fillId="2" borderId="0" xfId="0" applyNumberFormat="1" applyFont="1" applyFill="1" applyAlignment="1">
      <alignment horizontal="center" vertical="center"/>
    </xf>
    <xf numFmtId="0" fontId="31" fillId="2" borderId="0" xfId="0" applyFont="1" applyFill="1" applyAlignment="1">
      <alignment vertical="center" wrapText="1"/>
    </xf>
    <xf numFmtId="0" fontId="32" fillId="2" borderId="11" xfId="0" applyFont="1" applyFill="1" applyBorder="1" applyAlignment="1">
      <alignment vertical="center" wrapText="1"/>
    </xf>
    <xf numFmtId="0" fontId="31" fillId="2" borderId="10" xfId="0" applyFont="1" applyFill="1" applyBorder="1" applyAlignment="1">
      <alignment vertical="center" wrapText="1"/>
    </xf>
    <xf numFmtId="0" fontId="31" fillId="2" borderId="5" xfId="0" applyFont="1" applyFill="1" applyBorder="1" applyAlignment="1">
      <alignment vertical="center" wrapText="1"/>
    </xf>
    <xf numFmtId="0" fontId="33" fillId="3" borderId="1" xfId="0" applyFont="1" applyFill="1" applyBorder="1" applyAlignment="1">
      <alignment vertical="center" wrapText="1"/>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4" fillId="2" borderId="1" xfId="0" applyFont="1" applyFill="1" applyBorder="1" applyAlignment="1">
      <alignment horizontal="center" vertical="center" wrapText="1"/>
    </xf>
    <xf numFmtId="0" fontId="34" fillId="2" borderId="1" xfId="0" applyFont="1" applyFill="1" applyBorder="1" applyAlignment="1">
      <alignment vertical="center" wrapText="1"/>
    </xf>
    <xf numFmtId="3" fontId="34" fillId="2" borderId="1" xfId="0" applyNumberFormat="1"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5" fillId="3" borderId="14" xfId="0" applyFont="1" applyFill="1" applyBorder="1" applyAlignment="1">
      <alignment horizontal="left" vertical="center" wrapText="1"/>
    </xf>
    <xf numFmtId="0" fontId="34" fillId="0" borderId="1" xfId="0" applyFont="1" applyBorder="1" applyAlignment="1">
      <alignment vertical="center" wrapText="1"/>
    </xf>
    <xf numFmtId="10" fontId="34" fillId="2" borderId="1" xfId="0" applyNumberFormat="1"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10" fillId="0" borderId="1" xfId="0" applyFont="1" applyBorder="1" applyAlignment="1">
      <alignment vertical="center" wrapText="1"/>
    </xf>
    <xf numFmtId="0" fontId="34" fillId="0" borderId="1" xfId="0" applyFont="1" applyBorder="1" applyAlignment="1">
      <alignment horizontal="justify"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9" fontId="10" fillId="2" borderId="1" xfId="0" applyNumberFormat="1" applyFont="1" applyFill="1" applyBorder="1" applyAlignment="1">
      <alignment horizontal="center" vertical="center" wrapText="1"/>
    </xf>
    <xf numFmtId="0" fontId="10" fillId="0" borderId="12" xfId="0" applyFont="1" applyBorder="1" applyAlignment="1">
      <alignment vertical="center" wrapText="1"/>
    </xf>
    <xf numFmtId="10" fontId="34" fillId="2" borderId="1" xfId="1" applyNumberFormat="1" applyFont="1" applyFill="1" applyBorder="1" applyAlignment="1">
      <alignment horizontal="center" vertical="center" wrapText="1"/>
    </xf>
    <xf numFmtId="0" fontId="8" fillId="0" borderId="1" xfId="0" applyFont="1" applyBorder="1"/>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5"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164" fontId="38" fillId="2" borderId="1" xfId="4" applyNumberFormat="1" applyFont="1" applyFill="1" applyBorder="1"/>
    <xf numFmtId="0" fontId="25" fillId="2" borderId="1" xfId="0" applyFont="1" applyFill="1" applyBorder="1" applyAlignment="1">
      <alignment horizontal="left" vertical="center" wrapText="1" indent="1"/>
    </xf>
    <xf numFmtId="0" fontId="39" fillId="3" borderId="1" xfId="0" applyFont="1" applyFill="1" applyBorder="1" applyAlignment="1">
      <alignment horizontal="center" vertical="center" wrapText="1"/>
    </xf>
    <xf numFmtId="0" fontId="39" fillId="3" borderId="1" xfId="0" applyFont="1" applyFill="1" applyBorder="1" applyAlignment="1">
      <alignment vertical="center" wrapText="1"/>
    </xf>
    <xf numFmtId="0" fontId="41" fillId="2" borderId="0" xfId="0" applyFont="1" applyFill="1" applyAlignment="1">
      <alignment horizontal="right"/>
    </xf>
    <xf numFmtId="0" fontId="36" fillId="2" borderId="1" xfId="0" applyFont="1" applyFill="1" applyBorder="1" applyAlignment="1">
      <alignment horizontal="center" vertical="center" wrapText="1"/>
    </xf>
    <xf numFmtId="0" fontId="36" fillId="10" borderId="12" xfId="0" applyFont="1" applyFill="1" applyBorder="1" applyAlignment="1">
      <alignment horizontal="center" vertical="center" wrapText="1"/>
    </xf>
    <xf numFmtId="0" fontId="36" fillId="10" borderId="13" xfId="0" applyFont="1" applyFill="1" applyBorder="1" applyAlignment="1">
      <alignment horizontal="center" vertical="center" wrapText="1"/>
    </xf>
    <xf numFmtId="0" fontId="36" fillId="10" borderId="14"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xf>
    <xf numFmtId="165" fontId="10" fillId="2" borderId="1" xfId="4" applyNumberFormat="1" applyFont="1" applyFill="1" applyBorder="1" applyAlignment="1">
      <alignment vertical="center"/>
    </xf>
    <xf numFmtId="0" fontId="36" fillId="2" borderId="1" xfId="0" applyFont="1" applyFill="1" applyBorder="1" applyAlignment="1">
      <alignment horizontal="center" vertical="center"/>
    </xf>
    <xf numFmtId="0" fontId="36" fillId="2" borderId="1" xfId="0" applyFont="1" applyFill="1" applyBorder="1" applyAlignment="1">
      <alignment horizontal="justify" vertical="center"/>
    </xf>
    <xf numFmtId="165" fontId="36" fillId="2" borderId="1" xfId="4" applyNumberFormat="1" applyFont="1" applyFill="1" applyBorder="1" applyAlignment="1">
      <alignment vertical="center"/>
    </xf>
    <xf numFmtId="0" fontId="36" fillId="10" borderId="12" xfId="0" applyFont="1" applyFill="1" applyBorder="1" applyAlignment="1">
      <alignment horizontal="center" vertical="center"/>
    </xf>
    <xf numFmtId="0" fontId="36" fillId="10" borderId="13" xfId="0" applyFont="1" applyFill="1" applyBorder="1" applyAlignment="1">
      <alignment horizontal="center" vertical="center"/>
    </xf>
    <xf numFmtId="0" fontId="36" fillId="10" borderId="14" xfId="0" applyFont="1" applyFill="1" applyBorder="1" applyAlignment="1">
      <alignment horizontal="center" vertical="center"/>
    </xf>
    <xf numFmtId="0" fontId="10" fillId="2" borderId="1" xfId="0" applyFont="1" applyFill="1" applyBorder="1" applyAlignment="1">
      <alignment horizontal="justify" vertical="center" wrapText="1"/>
    </xf>
    <xf numFmtId="0" fontId="10" fillId="2" borderId="1" xfId="0" applyFont="1" applyFill="1" applyBorder="1" applyAlignment="1">
      <alignment vertical="center" wrapText="1"/>
    </xf>
    <xf numFmtId="0" fontId="36" fillId="2" borderId="1" xfId="0" applyFont="1" applyFill="1" applyBorder="1" applyAlignment="1">
      <alignment horizontal="justify" vertical="center" wrapText="1"/>
    </xf>
    <xf numFmtId="0" fontId="10" fillId="2" borderId="1" xfId="0" applyFont="1" applyFill="1" applyBorder="1" applyAlignment="1">
      <alignment vertical="center"/>
    </xf>
    <xf numFmtId="0" fontId="36" fillId="2" borderId="1" xfId="0" applyFont="1" applyFill="1" applyBorder="1" applyAlignment="1">
      <alignment vertical="center"/>
    </xf>
    <xf numFmtId="0" fontId="36" fillId="10" borderId="1" xfId="0" applyFont="1" applyFill="1" applyBorder="1" applyAlignment="1">
      <alignment horizontal="center" vertical="center"/>
    </xf>
    <xf numFmtId="0" fontId="36" fillId="2" borderId="1" xfId="0" applyFont="1" applyFill="1" applyBorder="1" applyAlignment="1">
      <alignment vertical="center" wrapText="1"/>
    </xf>
    <xf numFmtId="0" fontId="36" fillId="10" borderId="1" xfId="0" applyFont="1" applyFill="1" applyBorder="1" applyAlignment="1">
      <alignment vertical="center" wrapText="1"/>
    </xf>
    <xf numFmtId="0" fontId="36" fillId="11" borderId="12" xfId="0" applyFont="1" applyFill="1" applyBorder="1" applyAlignment="1">
      <alignment horizontal="center" vertical="center"/>
    </xf>
    <xf numFmtId="0" fontId="36" fillId="11" borderId="13" xfId="0" applyFont="1" applyFill="1" applyBorder="1" applyAlignment="1">
      <alignment horizontal="center" vertical="center"/>
    </xf>
    <xf numFmtId="0" fontId="36" fillId="11" borderId="14" xfId="0" applyFont="1" applyFill="1" applyBorder="1" applyAlignment="1">
      <alignment horizontal="center" vertical="center"/>
    </xf>
    <xf numFmtId="10" fontId="10" fillId="2" borderId="1" xfId="0" applyNumberFormat="1" applyFont="1" applyFill="1" applyBorder="1" applyAlignment="1">
      <alignment vertical="center"/>
    </xf>
    <xf numFmtId="9" fontId="10" fillId="2" borderId="1" xfId="0" applyNumberFormat="1" applyFont="1" applyFill="1" applyBorder="1" applyAlignment="1">
      <alignment vertical="center"/>
    </xf>
    <xf numFmtId="0" fontId="36" fillId="3" borderId="1" xfId="0" applyFont="1" applyFill="1" applyBorder="1" applyAlignment="1">
      <alignment horizontal="center"/>
    </xf>
    <xf numFmtId="0" fontId="36" fillId="3" borderId="1" xfId="0" applyFont="1" applyFill="1" applyBorder="1" applyAlignment="1">
      <alignment horizontal="center" wrapText="1"/>
    </xf>
    <xf numFmtId="10" fontId="36" fillId="3" borderId="1" xfId="0" applyNumberFormat="1" applyFont="1" applyFill="1" applyBorder="1" applyAlignment="1">
      <alignment vertical="center"/>
    </xf>
    <xf numFmtId="0" fontId="10" fillId="2" borderId="1" xfId="0" applyFont="1" applyFill="1" applyBorder="1" applyAlignment="1">
      <alignment horizontal="left" vertical="center" wrapText="1" indent="1"/>
    </xf>
    <xf numFmtId="0" fontId="36" fillId="2" borderId="12" xfId="0" applyFont="1" applyFill="1" applyBorder="1" applyAlignment="1">
      <alignment horizontal="center" vertical="center"/>
    </xf>
    <xf numFmtId="0" fontId="36" fillId="2" borderId="13" xfId="0" applyFont="1" applyFill="1" applyBorder="1" applyAlignment="1">
      <alignment horizontal="center" vertical="center"/>
    </xf>
    <xf numFmtId="0" fontId="36" fillId="2" borderId="1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center" vertical="center"/>
    </xf>
    <xf numFmtId="0" fontId="10" fillId="2" borderId="8" xfId="0" applyFont="1" applyFill="1" applyBorder="1" applyAlignment="1">
      <alignment horizontal="left" vertical="center" wrapText="1"/>
    </xf>
    <xf numFmtId="0" fontId="42" fillId="2" borderId="12" xfId="0" applyFont="1" applyFill="1" applyBorder="1" applyAlignment="1">
      <alignment horizontal="center" vertical="center"/>
    </xf>
    <xf numFmtId="0" fontId="42" fillId="2" borderId="13" xfId="0" applyFont="1" applyFill="1" applyBorder="1" applyAlignment="1">
      <alignment horizontal="center" vertical="center"/>
    </xf>
    <xf numFmtId="0" fontId="42" fillId="2" borderId="14" xfId="0" applyFont="1" applyFill="1" applyBorder="1" applyAlignment="1">
      <alignment horizontal="center" vertical="center"/>
    </xf>
    <xf numFmtId="0" fontId="7" fillId="7" borderId="15" xfId="0" applyFont="1" applyFill="1" applyBorder="1" applyAlignment="1">
      <alignment vertical="center"/>
    </xf>
    <xf numFmtId="0" fontId="43" fillId="2" borderId="1" xfId="0" applyFont="1" applyFill="1" applyBorder="1" applyAlignment="1">
      <alignment vertical="center" wrapText="1"/>
    </xf>
    <xf numFmtId="0" fontId="44" fillId="2" borderId="1" xfId="0" applyFont="1" applyFill="1" applyBorder="1" applyAlignment="1">
      <alignment vertical="center" wrapText="1"/>
    </xf>
    <xf numFmtId="0" fontId="35" fillId="2" borderId="0" xfId="0" applyFont="1" applyFill="1" applyAlignment="1">
      <alignment vertical="center" wrapText="1"/>
    </xf>
    <xf numFmtId="0" fontId="35" fillId="2" borderId="1"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8" fillId="2" borderId="1" xfId="0" applyFont="1" applyFill="1" applyBorder="1" applyAlignment="1">
      <alignment vertical="center"/>
    </xf>
    <xf numFmtId="0" fontId="34" fillId="2" borderId="1" xfId="0" applyFont="1" applyFill="1" applyBorder="1" applyAlignment="1">
      <alignment horizontal="right" vertical="center" wrapText="1"/>
    </xf>
    <xf numFmtId="0" fontId="34" fillId="2" borderId="1" xfId="0" applyFont="1" applyFill="1" applyBorder="1" applyAlignment="1">
      <alignment horizontal="right" vertical="center" wrapText="1" indent="1"/>
    </xf>
    <xf numFmtId="0" fontId="34" fillId="2" borderId="1" xfId="0" applyFont="1" applyFill="1" applyBorder="1" applyAlignment="1">
      <alignment horizontal="right" vertical="top" wrapText="1"/>
    </xf>
    <xf numFmtId="0" fontId="35" fillId="2" borderId="1" xfId="0" applyFont="1" applyFill="1" applyBorder="1" applyAlignment="1">
      <alignment vertical="center" wrapText="1"/>
    </xf>
    <xf numFmtId="0" fontId="7" fillId="7" borderId="0" xfId="0" applyFont="1" applyFill="1" applyAlignment="1">
      <alignment vertical="center"/>
    </xf>
    <xf numFmtId="0" fontId="38" fillId="2" borderId="0" xfId="0" applyFont="1" applyFill="1"/>
    <xf numFmtId="0" fontId="38" fillId="2" borderId="1" xfId="0" applyFont="1" applyFill="1" applyBorder="1" applyAlignment="1">
      <alignment horizontal="center" vertical="center" wrapText="1"/>
    </xf>
    <xf numFmtId="0" fontId="38" fillId="8" borderId="2"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8" borderId="6" xfId="0" applyFont="1" applyFill="1" applyBorder="1" applyAlignment="1">
      <alignment horizontal="center" vertical="center" wrapText="1"/>
    </xf>
    <xf numFmtId="0" fontId="38" fillId="8" borderId="9"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38" fillId="8" borderId="5" xfId="0" applyFont="1" applyFill="1" applyBorder="1" applyAlignment="1">
      <alignment horizontal="center" vertical="center" wrapText="1"/>
    </xf>
    <xf numFmtId="0" fontId="38" fillId="8" borderId="7" xfId="0" applyFont="1" applyFill="1" applyBorder="1" applyAlignment="1">
      <alignment horizontal="center" vertical="center" wrapText="1"/>
    </xf>
    <xf numFmtId="0" fontId="38" fillId="8" borderId="10" xfId="0" applyFont="1" applyFill="1" applyBorder="1" applyAlignment="1">
      <alignment horizontal="center" vertical="center" wrapText="1"/>
    </xf>
    <xf numFmtId="0" fontId="38" fillId="8" borderId="11" xfId="0" applyFont="1" applyFill="1" applyBorder="1" applyAlignment="1">
      <alignment horizontal="center" vertical="center" wrapText="1"/>
    </xf>
    <xf numFmtId="0" fontId="38" fillId="8" borderId="1" xfId="0" applyFont="1" applyFill="1" applyBorder="1" applyAlignment="1">
      <alignment horizontal="center" vertical="center" wrapText="1"/>
    </xf>
    <xf numFmtId="0" fontId="38" fillId="8" borderId="8"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38" fillId="8" borderId="8" xfId="0" applyFont="1" applyFill="1" applyBorder="1" applyAlignment="1">
      <alignment horizontal="center" vertical="center" wrapText="1"/>
    </xf>
    <xf numFmtId="0" fontId="38" fillId="0" borderId="1" xfId="0" quotePrefix="1" applyFont="1" applyBorder="1" applyAlignment="1">
      <alignment horizontal="center"/>
    </xf>
    <xf numFmtId="0" fontId="39" fillId="3" borderId="1" xfId="2" applyFont="1" applyFill="1" applyBorder="1" applyAlignment="1">
      <alignment horizontal="left" vertical="center" wrapText="1" indent="1"/>
    </xf>
    <xf numFmtId="3" fontId="25" fillId="3" borderId="1" xfId="3" applyFont="1" applyFill="1" applyAlignment="1">
      <alignment horizontal="center" vertical="center"/>
      <protection locked="0"/>
    </xf>
    <xf numFmtId="10" fontId="38" fillId="3" borderId="1" xfId="1" applyNumberFormat="1" applyFont="1" applyFill="1" applyBorder="1"/>
    <xf numFmtId="10" fontId="38" fillId="3" borderId="1" xfId="0" applyNumberFormat="1" applyFont="1" applyFill="1" applyBorder="1"/>
    <xf numFmtId="0" fontId="38" fillId="0" borderId="1" xfId="0" applyFont="1" applyBorder="1"/>
    <xf numFmtId="0" fontId="25" fillId="4" borderId="1" xfId="2" applyFont="1" applyFill="1" applyBorder="1" applyAlignment="1">
      <alignment horizontal="left" vertical="center" wrapText="1" indent="2"/>
    </xf>
    <xf numFmtId="3" fontId="25" fillId="0" borderId="1" xfId="3" applyFont="1" applyFill="1" applyAlignment="1">
      <alignment horizontal="center" vertical="center" wrapText="1"/>
      <protection locked="0"/>
    </xf>
    <xf numFmtId="3" fontId="25" fillId="0" borderId="1" xfId="3" quotePrefix="1" applyFont="1" applyFill="1" applyAlignment="1">
      <alignment horizontal="center" vertical="center" wrapText="1"/>
      <protection locked="0"/>
    </xf>
    <xf numFmtId="0" fontId="25" fillId="0" borderId="1" xfId="2" applyFont="1" applyBorder="1" applyAlignment="1">
      <alignment horizontal="left" vertical="center" wrapText="1" indent="3"/>
    </xf>
    <xf numFmtId="3" fontId="25" fillId="0" borderId="1" xfId="3" applyFont="1" applyFill="1" applyAlignment="1">
      <alignment horizontal="center" vertical="center"/>
      <protection locked="0"/>
    </xf>
    <xf numFmtId="0" fontId="38" fillId="0" borderId="1" xfId="0" quotePrefix="1" applyFont="1" applyBorder="1" applyAlignment="1">
      <alignment horizontal="center" vertical="center"/>
    </xf>
    <xf numFmtId="10" fontId="25" fillId="0" borderId="1" xfId="1" applyNumberFormat="1" applyFont="1" applyFill="1" applyBorder="1" applyAlignment="1" applyProtection="1">
      <alignment horizontal="center" vertical="center" wrapText="1"/>
      <protection locked="0"/>
    </xf>
    <xf numFmtId="3" fontId="47" fillId="6" borderId="1" xfId="3" applyFont="1" applyFill="1" applyAlignment="1">
      <alignment horizontal="center" vertical="center"/>
      <protection locked="0"/>
    </xf>
    <xf numFmtId="0" fontId="21" fillId="7" borderId="0" xfId="0" applyFont="1" applyFill="1" applyAlignment="1">
      <alignment vertical="center" wrapText="1"/>
    </xf>
    <xf numFmtId="0" fontId="8" fillId="2" borderId="1" xfId="0" applyFont="1" applyFill="1" applyBorder="1"/>
    <xf numFmtId="0" fontId="33" fillId="2" borderId="14" xfId="0" applyFont="1" applyFill="1" applyBorder="1" applyAlignment="1">
      <alignment horizontal="center" vertical="center"/>
    </xf>
    <xf numFmtId="0" fontId="33" fillId="0" borderId="1" xfId="0" applyFont="1" applyBorder="1" applyAlignment="1">
      <alignment horizontal="center" vertical="center"/>
    </xf>
    <xf numFmtId="0" fontId="34" fillId="2" borderId="8"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5" fillId="3" borderId="1" xfId="0" applyFont="1" applyFill="1" applyBorder="1" applyAlignment="1">
      <alignment vertical="center" wrapText="1"/>
    </xf>
    <xf numFmtId="165" fontId="8" fillId="2" borderId="1" xfId="4" applyNumberFormat="1" applyFont="1" applyFill="1" applyBorder="1"/>
    <xf numFmtId="165" fontId="8" fillId="3" borderId="1" xfId="4" applyNumberFormat="1" applyFont="1" applyFill="1" applyBorder="1"/>
    <xf numFmtId="165" fontId="38" fillId="2" borderId="1" xfId="4" applyNumberFormat="1" applyFont="1" applyFill="1" applyBorder="1"/>
    <xf numFmtId="165" fontId="40" fillId="3" borderId="1" xfId="4" applyNumberFormat="1" applyFont="1" applyFill="1" applyBorder="1"/>
    <xf numFmtId="3" fontId="36" fillId="10" borderId="1" xfId="0" applyNumberFormat="1" applyFont="1" applyFill="1" applyBorder="1" applyAlignment="1">
      <alignment horizontal="center" vertical="center"/>
    </xf>
    <xf numFmtId="3" fontId="36" fillId="10" borderId="1" xfId="0" applyNumberFormat="1" applyFont="1" applyFill="1" applyBorder="1" applyAlignment="1">
      <alignment horizontal="justify" vertical="center" wrapText="1"/>
    </xf>
    <xf numFmtId="3" fontId="36" fillId="10" borderId="1" xfId="4" applyNumberFormat="1" applyFont="1" applyFill="1" applyBorder="1" applyAlignment="1">
      <alignment vertical="center"/>
    </xf>
    <xf numFmtId="3" fontId="36" fillId="10" borderId="12" xfId="0" applyNumberFormat="1" applyFont="1" applyFill="1" applyBorder="1" applyAlignment="1">
      <alignment horizontal="center" vertical="center"/>
    </xf>
    <xf numFmtId="3" fontId="36" fillId="10" borderId="13" xfId="0" applyNumberFormat="1" applyFont="1" applyFill="1" applyBorder="1" applyAlignment="1">
      <alignment horizontal="center" vertical="center"/>
    </xf>
    <xf numFmtId="3" fontId="36" fillId="10" borderId="14"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justify" vertical="center" wrapText="1"/>
    </xf>
    <xf numFmtId="3" fontId="10" fillId="2" borderId="1" xfId="4" applyNumberFormat="1" applyFont="1" applyFill="1" applyBorder="1" applyAlignment="1">
      <alignment vertical="center"/>
    </xf>
    <xf numFmtId="165" fontId="36" fillId="10" borderId="1" xfId="4" applyNumberFormat="1" applyFont="1" applyFill="1" applyBorder="1" applyAlignment="1">
      <alignment vertical="center"/>
    </xf>
    <xf numFmtId="165" fontId="10" fillId="2" borderId="6" xfId="4" applyNumberFormat="1" applyFont="1" applyFill="1" applyBorder="1" applyAlignment="1">
      <alignment horizontal="right" vertical="center"/>
    </xf>
    <xf numFmtId="165" fontId="10" fillId="2" borderId="7" xfId="4" applyNumberFormat="1" applyFont="1" applyFill="1" applyBorder="1" applyAlignment="1">
      <alignment horizontal="right" vertical="center"/>
    </xf>
    <xf numFmtId="165" fontId="10" fillId="2" borderId="8" xfId="4" applyNumberFormat="1" applyFont="1" applyFill="1" applyBorder="1" applyAlignment="1">
      <alignment horizontal="right" vertical="center"/>
    </xf>
    <xf numFmtId="165" fontId="34" fillId="2" borderId="1" xfId="4" applyNumberFormat="1" applyFont="1" applyFill="1" applyBorder="1" applyAlignment="1">
      <alignment vertical="center" wrapText="1"/>
    </xf>
    <xf numFmtId="165" fontId="35" fillId="2" borderId="1" xfId="4" applyNumberFormat="1" applyFont="1" applyFill="1" applyBorder="1" applyAlignment="1">
      <alignment vertical="center" wrapText="1"/>
    </xf>
    <xf numFmtId="0" fontId="30" fillId="7" borderId="0" xfId="0" applyFont="1" applyFill="1" applyAlignment="1">
      <alignment horizontal="left" vertical="top" wrapText="1"/>
    </xf>
    <xf numFmtId="0" fontId="38" fillId="2" borderId="1" xfId="0" applyFont="1" applyFill="1" applyBorder="1" applyAlignment="1">
      <alignment horizontal="center"/>
    </xf>
    <xf numFmtId="0" fontId="38" fillId="2" borderId="1" xfId="0" applyFont="1" applyFill="1" applyBorder="1"/>
    <xf numFmtId="0" fontId="40" fillId="2" borderId="1" xfId="0" applyFont="1" applyFill="1" applyBorder="1" applyAlignment="1">
      <alignment horizontal="center" vertical="center" wrapText="1"/>
    </xf>
    <xf numFmtId="0" fontId="44" fillId="8" borderId="1" xfId="0" applyFont="1" applyFill="1" applyBorder="1" applyAlignment="1">
      <alignment vertical="center" wrapText="1"/>
    </xf>
    <xf numFmtId="0" fontId="43" fillId="8" borderId="1" xfId="0" applyFont="1" applyFill="1" applyBorder="1" applyAlignment="1">
      <alignment horizontal="left" vertical="center" wrapText="1" indent="1"/>
    </xf>
    <xf numFmtId="165" fontId="40" fillId="2" borderId="1" xfId="4" quotePrefix="1" applyNumberFormat="1" applyFont="1" applyFill="1" applyBorder="1" applyAlignment="1">
      <alignment wrapText="1"/>
    </xf>
    <xf numFmtId="165" fontId="38" fillId="2" borderId="1" xfId="4" quotePrefix="1" applyNumberFormat="1" applyFont="1" applyFill="1" applyBorder="1" applyAlignment="1">
      <alignment wrapText="1"/>
    </xf>
    <xf numFmtId="0" fontId="48" fillId="7" borderId="0" xfId="0" applyFont="1" applyFill="1"/>
    <xf numFmtId="0" fontId="34" fillId="2" borderId="0" xfId="0" applyFont="1" applyFill="1" applyAlignment="1">
      <alignment vertical="center" wrapText="1"/>
    </xf>
    <xf numFmtId="0" fontId="33" fillId="2" borderId="0" xfId="0" applyFont="1" applyFill="1" applyAlignment="1">
      <alignment vertical="center"/>
    </xf>
    <xf numFmtId="0" fontId="8" fillId="2" borderId="1" xfId="0" applyFont="1" applyFill="1" applyBorder="1" applyAlignment="1">
      <alignment horizontal="center" vertical="center"/>
    </xf>
    <xf numFmtId="0" fontId="43" fillId="8" borderId="1" xfId="0" applyFont="1" applyFill="1" applyBorder="1" applyAlignment="1">
      <alignment horizontal="center" vertical="center" wrapText="1"/>
    </xf>
    <xf numFmtId="0" fontId="43" fillId="8" borderId="12" xfId="0" applyFont="1" applyFill="1" applyBorder="1" applyAlignment="1">
      <alignment horizontal="center" vertical="center" wrapText="1"/>
    </xf>
    <xf numFmtId="0" fontId="43" fillId="8" borderId="13"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1" xfId="0" applyFont="1" applyFill="1" applyBorder="1" applyAlignment="1">
      <alignment vertical="center" wrapText="1"/>
    </xf>
    <xf numFmtId="0" fontId="8" fillId="2" borderId="1" xfId="0" applyFont="1" applyFill="1" applyBorder="1" applyAlignment="1">
      <alignment vertical="center" wrapText="1"/>
    </xf>
    <xf numFmtId="0" fontId="43" fillId="12" borderId="12" xfId="0" applyFont="1" applyFill="1" applyBorder="1" applyAlignment="1">
      <alignment horizontal="left" vertical="center" wrapText="1"/>
    </xf>
    <xf numFmtId="0" fontId="43" fillId="12" borderId="13" xfId="0" applyFont="1" applyFill="1" applyBorder="1" applyAlignment="1">
      <alignment horizontal="left" vertical="center" wrapText="1"/>
    </xf>
    <xf numFmtId="0" fontId="43" fillId="12" borderId="14" xfId="0" applyFont="1" applyFill="1" applyBorder="1" applyAlignment="1">
      <alignment horizontal="left" vertical="center" wrapText="1"/>
    </xf>
    <xf numFmtId="0" fontId="8" fillId="3" borderId="16" xfId="0" applyFont="1" applyFill="1" applyBorder="1" applyAlignment="1">
      <alignment vertical="center" wrapText="1"/>
    </xf>
    <xf numFmtId="3" fontId="8" fillId="2" borderId="1" xfId="0" applyNumberFormat="1" applyFont="1" applyFill="1" applyBorder="1" applyAlignment="1">
      <alignment vertical="center" wrapText="1"/>
    </xf>
    <xf numFmtId="0" fontId="46" fillId="2" borderId="1" xfId="0" applyFont="1" applyFill="1" applyBorder="1" applyAlignment="1">
      <alignment vertical="center" wrapText="1"/>
    </xf>
    <xf numFmtId="0" fontId="49" fillId="3" borderId="16" xfId="0" applyFont="1" applyFill="1" applyBorder="1" applyAlignment="1">
      <alignment vertical="center" wrapText="1"/>
    </xf>
    <xf numFmtId="0" fontId="34" fillId="3" borderId="1" xfId="0" applyFont="1" applyFill="1" applyBorder="1" applyAlignment="1">
      <alignment vertical="center" wrapText="1"/>
    </xf>
    <xf numFmtId="0" fontId="34" fillId="2" borderId="1" xfId="0" applyFont="1" applyFill="1" applyBorder="1" applyAlignment="1">
      <alignment horizontal="center" vertical="center" wrapText="1"/>
    </xf>
    <xf numFmtId="0" fontId="43" fillId="8" borderId="1" xfId="0" applyFont="1" applyFill="1" applyBorder="1" applyAlignment="1">
      <alignmen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45" fillId="8" borderId="1" xfId="0" applyFont="1" applyFill="1" applyBorder="1" applyAlignment="1">
      <alignment vertical="center" wrapText="1"/>
    </xf>
    <xf numFmtId="3" fontId="8" fillId="2" borderId="6" xfId="0"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3" borderId="12"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34" fillId="2" borderId="1" xfId="0" applyFont="1" applyFill="1" applyBorder="1" applyAlignment="1">
      <alignment horizontal="center" vertical="center"/>
    </xf>
    <xf numFmtId="0" fontId="43" fillId="0" borderId="1" xfId="0" applyFont="1" applyBorder="1" applyAlignment="1">
      <alignment vertical="center"/>
    </xf>
    <xf numFmtId="0" fontId="34" fillId="3" borderId="16" xfId="0" applyFont="1" applyFill="1" applyBorder="1" applyAlignment="1">
      <alignment horizontal="center" vertical="center"/>
    </xf>
    <xf numFmtId="10" fontId="34" fillId="2" borderId="1" xfId="1" applyNumberFormat="1" applyFont="1" applyFill="1" applyBorder="1" applyAlignment="1">
      <alignment vertical="center"/>
    </xf>
    <xf numFmtId="0" fontId="30" fillId="7" borderId="0" xfId="0" applyFont="1" applyFill="1" applyAlignment="1">
      <alignment vertical="center"/>
    </xf>
    <xf numFmtId="0" fontId="8" fillId="2" borderId="0" xfId="0" applyFont="1" applyFill="1" applyAlignment="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27" xfId="0" applyFont="1" applyFill="1" applyBorder="1" applyAlignment="1">
      <alignment vertical="center"/>
    </xf>
    <xf numFmtId="0" fontId="9" fillId="2" borderId="15" xfId="0" applyFont="1" applyFill="1" applyBorder="1" applyAlignment="1">
      <alignment vertical="center"/>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33" fillId="13" borderId="19" xfId="0" applyFont="1" applyFill="1" applyBorder="1" applyAlignment="1">
      <alignment vertical="center"/>
    </xf>
    <xf numFmtId="0" fontId="33" fillId="3" borderId="25" xfId="0" applyFont="1" applyFill="1" applyBorder="1" applyAlignment="1">
      <alignment vertical="center"/>
    </xf>
    <xf numFmtId="0" fontId="33" fillId="3" borderId="25" xfId="0" applyFont="1" applyFill="1" applyBorder="1" applyAlignment="1">
      <alignment horizontal="center" vertical="center"/>
    </xf>
    <xf numFmtId="0" fontId="33" fillId="3" borderId="30" xfId="0" applyFont="1" applyFill="1" applyBorder="1" applyAlignment="1">
      <alignment vertical="center"/>
    </xf>
    <xf numFmtId="0" fontId="8" fillId="9" borderId="31" xfId="0" applyFont="1" applyFill="1" applyBorder="1" applyAlignment="1">
      <alignment horizontal="center" vertical="center" wrapText="1"/>
    </xf>
    <xf numFmtId="0" fontId="8" fillId="9" borderId="32" xfId="0" applyFont="1" applyFill="1" applyBorder="1" applyAlignment="1">
      <alignment vertical="center" wrapText="1"/>
    </xf>
    <xf numFmtId="3" fontId="8" fillId="9" borderId="19" xfId="0" applyNumberFormat="1" applyFont="1" applyFill="1" applyBorder="1" applyAlignment="1">
      <alignment vertical="top" wrapText="1"/>
    </xf>
    <xf numFmtId="3" fontId="8" fillId="9" borderId="19" xfId="0" applyNumberFormat="1" applyFont="1" applyFill="1" applyBorder="1" applyAlignment="1">
      <alignment vertical="center" wrapText="1"/>
    </xf>
    <xf numFmtId="3" fontId="8" fillId="9" borderId="20" xfId="0" applyNumberFormat="1" applyFont="1" applyFill="1" applyBorder="1" applyAlignment="1">
      <alignment vertical="center" wrapText="1"/>
    </xf>
    <xf numFmtId="3" fontId="8" fillId="9" borderId="32" xfId="0" applyNumberFormat="1" applyFont="1" applyFill="1" applyBorder="1" applyAlignment="1">
      <alignment horizontal="right" vertical="center"/>
    </xf>
    <xf numFmtId="3" fontId="8" fillId="9" borderId="33" xfId="0" applyNumberFormat="1" applyFont="1" applyFill="1" applyBorder="1" applyAlignment="1">
      <alignment horizontal="right" vertical="center"/>
    </xf>
    <xf numFmtId="0" fontId="8" fillId="2" borderId="31" xfId="0" applyFont="1" applyFill="1" applyBorder="1" applyAlignment="1">
      <alignment horizontal="center" vertical="center"/>
    </xf>
    <xf numFmtId="0" fontId="9" fillId="0" borderId="32" xfId="0" applyFont="1" applyBorder="1" applyAlignment="1">
      <alignment horizontal="left" vertical="center" wrapText="1" indent="2"/>
    </xf>
    <xf numFmtId="3" fontId="8" fillId="2" borderId="19" xfId="0" applyNumberFormat="1" applyFont="1" applyFill="1" applyBorder="1" applyAlignment="1">
      <alignment vertical="center"/>
    </xf>
    <xf numFmtId="3" fontId="8" fillId="2" borderId="20" xfId="0" applyNumberFormat="1" applyFont="1" applyFill="1" applyBorder="1" applyAlignment="1">
      <alignment vertical="center"/>
    </xf>
    <xf numFmtId="3" fontId="8" fillId="2" borderId="32" xfId="0" applyNumberFormat="1" applyFont="1" applyFill="1" applyBorder="1" applyAlignment="1">
      <alignment horizontal="right" vertical="center" wrapText="1"/>
    </xf>
    <xf numFmtId="3" fontId="8" fillId="2" borderId="33" xfId="0" applyNumberFormat="1" applyFont="1" applyFill="1" applyBorder="1" applyAlignment="1">
      <alignment horizontal="right" vertical="center" wrapText="1"/>
    </xf>
    <xf numFmtId="3" fontId="9" fillId="3" borderId="19" xfId="0" applyNumberFormat="1" applyFont="1" applyFill="1" applyBorder="1" applyAlignment="1">
      <alignment vertical="center" wrapText="1"/>
    </xf>
    <xf numFmtId="0" fontId="8" fillId="9" borderId="31" xfId="0" applyFont="1" applyFill="1" applyBorder="1" applyAlignment="1">
      <alignment horizontal="center" vertical="center"/>
    </xf>
    <xf numFmtId="3" fontId="8" fillId="9" borderId="32" xfId="0" applyNumberFormat="1" applyFont="1" applyFill="1" applyBorder="1" applyAlignment="1">
      <alignment horizontal="right" vertical="center" wrapText="1"/>
    </xf>
    <xf numFmtId="3" fontId="8" fillId="9" borderId="33" xfId="0" applyNumberFormat="1" applyFont="1" applyFill="1" applyBorder="1" applyAlignment="1">
      <alignment horizontal="right" vertical="center" wrapText="1"/>
    </xf>
    <xf numFmtId="3" fontId="8" fillId="2" borderId="19" xfId="0" applyNumberFormat="1" applyFont="1" applyFill="1" applyBorder="1" applyAlignment="1">
      <alignment vertical="center" wrapText="1"/>
    </xf>
    <xf numFmtId="3" fontId="8" fillId="2" borderId="20" xfId="0" applyNumberFormat="1" applyFont="1" applyFill="1" applyBorder="1" applyAlignment="1">
      <alignment vertical="center" wrapText="1"/>
    </xf>
    <xf numFmtId="0" fontId="9" fillId="0" borderId="34" xfId="0" applyFont="1" applyBorder="1" applyAlignment="1">
      <alignment horizontal="left" vertical="center" wrapText="1" indent="2"/>
    </xf>
    <xf numFmtId="3" fontId="9" fillId="3" borderId="20" xfId="0" applyNumberFormat="1" applyFont="1" applyFill="1" applyBorder="1" applyAlignment="1">
      <alignment vertical="center" wrapText="1"/>
    </xf>
    <xf numFmtId="3" fontId="9" fillId="3" borderId="32" xfId="0" applyNumberFormat="1" applyFont="1" applyFill="1" applyBorder="1" applyAlignment="1">
      <alignment horizontal="right" vertical="center" wrapText="1"/>
    </xf>
    <xf numFmtId="3" fontId="8" fillId="3" borderId="33" xfId="0" applyNumberFormat="1" applyFont="1" applyFill="1" applyBorder="1" applyAlignment="1">
      <alignment horizontal="right" vertical="center" wrapText="1"/>
    </xf>
    <xf numFmtId="3" fontId="8" fillId="2" borderId="32" xfId="0" applyNumberFormat="1" applyFont="1" applyFill="1" applyBorder="1" applyAlignment="1">
      <alignment horizontal="center" vertical="center" wrapText="1"/>
    </xf>
    <xf numFmtId="3" fontId="8" fillId="2" borderId="33" xfId="0" applyNumberFormat="1" applyFont="1" applyFill="1" applyBorder="1" applyAlignment="1">
      <alignment horizontal="center" vertical="center" wrapText="1"/>
    </xf>
    <xf numFmtId="0" fontId="33" fillId="2" borderId="31" xfId="0" applyFont="1" applyFill="1" applyBorder="1" applyAlignment="1">
      <alignment horizontal="center" vertical="center"/>
    </xf>
    <xf numFmtId="0" fontId="33" fillId="0" borderId="32" xfId="0" applyFont="1" applyBorder="1" applyAlignment="1">
      <alignment vertical="center" wrapText="1"/>
    </xf>
    <xf numFmtId="3" fontId="8" fillId="3" borderId="19" xfId="0" applyNumberFormat="1" applyFont="1" applyFill="1" applyBorder="1" applyAlignment="1">
      <alignment vertical="center"/>
    </xf>
    <xf numFmtId="3" fontId="8" fillId="3" borderId="20" xfId="0" applyNumberFormat="1" applyFont="1" applyFill="1" applyBorder="1" applyAlignment="1">
      <alignment vertical="center"/>
    </xf>
    <xf numFmtId="3" fontId="8" fillId="3" borderId="32" xfId="0" applyNumberFormat="1" applyFont="1" applyFill="1" applyBorder="1" applyAlignment="1">
      <alignment vertical="center"/>
    </xf>
    <xf numFmtId="3" fontId="33" fillId="2" borderId="33" xfId="0" applyNumberFormat="1" applyFont="1" applyFill="1" applyBorder="1" applyAlignment="1">
      <alignment horizontal="center" vertical="center"/>
    </xf>
    <xf numFmtId="0" fontId="33" fillId="13" borderId="19" xfId="0" applyFont="1" applyFill="1" applyBorder="1" applyAlignment="1">
      <alignment horizontal="left" vertical="center"/>
    </xf>
    <xf numFmtId="0" fontId="33" fillId="13" borderId="25" xfId="0" applyFont="1" applyFill="1" applyBorder="1" applyAlignment="1">
      <alignment horizontal="left" vertical="center"/>
    </xf>
    <xf numFmtId="0" fontId="33" fillId="13" borderId="30" xfId="0" applyFont="1" applyFill="1" applyBorder="1" applyAlignment="1">
      <alignment horizontal="left" vertical="center"/>
    </xf>
    <xf numFmtId="0" fontId="8" fillId="9" borderId="35" xfId="0" applyFont="1" applyFill="1" applyBorder="1" applyAlignment="1">
      <alignment horizontal="center" vertical="center"/>
    </xf>
    <xf numFmtId="3" fontId="8" fillId="3" borderId="19" xfId="0" applyNumberFormat="1" applyFont="1" applyFill="1" applyBorder="1" applyAlignment="1">
      <alignment vertical="center" wrapText="1"/>
    </xf>
    <xf numFmtId="3" fontId="8" fillId="3" borderId="20" xfId="0" applyNumberFormat="1" applyFont="1" applyFill="1" applyBorder="1" applyAlignment="1">
      <alignment vertical="center" wrapText="1"/>
    </xf>
    <xf numFmtId="3" fontId="8" fillId="3" borderId="20"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3" fontId="8" fillId="9" borderId="20" xfId="0" applyNumberFormat="1" applyFont="1" applyFill="1" applyBorder="1" applyAlignment="1">
      <alignment horizontal="right" vertical="center" wrapText="1"/>
    </xf>
    <xf numFmtId="0" fontId="26" fillId="0" borderId="32" xfId="0" applyFont="1" applyBorder="1" applyAlignment="1">
      <alignment horizontal="left" vertical="center" wrapText="1" indent="2"/>
    </xf>
    <xf numFmtId="3" fontId="8" fillId="2" borderId="20" xfId="0" applyNumberFormat="1" applyFont="1" applyFill="1" applyBorder="1" applyAlignment="1">
      <alignment horizontal="right" vertical="center" wrapText="1"/>
    </xf>
    <xf numFmtId="0" fontId="9" fillId="0" borderId="32" xfId="0" applyFont="1" applyBorder="1" applyAlignment="1">
      <alignment horizontal="left" vertical="center" wrapText="1" indent="4"/>
    </xf>
    <xf numFmtId="3" fontId="33" fillId="9" borderId="19" xfId="0" applyNumberFormat="1" applyFont="1" applyFill="1" applyBorder="1" applyAlignment="1">
      <alignment vertical="center" wrapText="1"/>
    </xf>
    <xf numFmtId="3" fontId="10" fillId="2" borderId="19" xfId="0" applyNumberFormat="1" applyFont="1" applyFill="1" applyBorder="1" applyAlignment="1">
      <alignment vertical="center" wrapText="1"/>
    </xf>
    <xf numFmtId="3" fontId="10" fillId="2" borderId="20" xfId="0" applyNumberFormat="1" applyFont="1" applyFill="1" applyBorder="1" applyAlignment="1">
      <alignment vertical="center" wrapText="1"/>
    </xf>
    <xf numFmtId="0" fontId="8" fillId="14" borderId="32" xfId="0" applyFont="1" applyFill="1" applyBorder="1" applyAlignment="1">
      <alignment vertical="center" wrapText="1"/>
    </xf>
    <xf numFmtId="3" fontId="8" fillId="2" borderId="33" xfId="0" quotePrefix="1" applyNumberFormat="1" applyFont="1" applyFill="1" applyBorder="1" applyAlignment="1">
      <alignment horizontal="right" vertical="center" wrapText="1"/>
    </xf>
    <xf numFmtId="3" fontId="8" fillId="3" borderId="20" xfId="0" applyNumberFormat="1" applyFont="1" applyFill="1" applyBorder="1" applyAlignment="1">
      <alignment horizontal="right" vertical="center"/>
    </xf>
    <xf numFmtId="3" fontId="33" fillId="2" borderId="33" xfId="0" applyNumberFormat="1" applyFont="1" applyFill="1" applyBorder="1" applyAlignment="1">
      <alignment horizontal="right" vertical="center"/>
    </xf>
    <xf numFmtId="0" fontId="33" fillId="0" borderId="21" xfId="0" applyFont="1" applyBorder="1" applyAlignment="1">
      <alignment vertical="center" wrapText="1"/>
    </xf>
    <xf numFmtId="168" fontId="33" fillId="2" borderId="21" xfId="1" applyNumberFormat="1" applyFont="1" applyFill="1" applyBorder="1" applyAlignment="1">
      <alignment horizontal="right" vertical="center"/>
    </xf>
    <xf numFmtId="0" fontId="19" fillId="2" borderId="0" xfId="0" applyFont="1" applyFill="1" applyAlignment="1">
      <alignment vertical="center"/>
    </xf>
    <xf numFmtId="0" fontId="19" fillId="2" borderId="0" xfId="0" applyFont="1" applyFill="1" applyAlignment="1">
      <alignment vertical="center" wrapText="1"/>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15" xfId="0" applyFont="1" applyFill="1" applyBorder="1" applyAlignment="1">
      <alignment vertical="center" wrapText="1"/>
    </xf>
    <xf numFmtId="0" fontId="19" fillId="2" borderId="15"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42" xfId="0" applyFont="1" applyFill="1" applyBorder="1" applyAlignment="1">
      <alignment horizontal="center" vertical="center" wrapText="1"/>
    </xf>
    <xf numFmtId="49" fontId="19" fillId="2" borderId="20" xfId="0" applyNumberFormat="1" applyFont="1" applyFill="1" applyBorder="1" applyAlignment="1">
      <alignment horizontal="center" vertical="center" wrapText="1"/>
    </xf>
    <xf numFmtId="0" fontId="19" fillId="2" borderId="21" xfId="0" applyFont="1" applyFill="1" applyBorder="1" applyAlignment="1">
      <alignment vertical="center" wrapText="1"/>
    </xf>
    <xf numFmtId="49" fontId="3" fillId="2" borderId="31" xfId="0" applyNumberFormat="1" applyFont="1" applyFill="1" applyBorder="1" applyAlignment="1">
      <alignment horizontal="center" vertical="center" wrapText="1"/>
    </xf>
    <xf numFmtId="0" fontId="3" fillId="2" borderId="32" xfId="0" applyFont="1" applyFill="1" applyBorder="1" applyAlignment="1">
      <alignment horizontal="left" vertical="center" wrapText="1" indent="1"/>
    </xf>
    <xf numFmtId="0" fontId="3" fillId="2" borderId="32" xfId="0" applyFont="1" applyFill="1" applyBorder="1" applyAlignment="1">
      <alignment vertical="center" wrapText="1"/>
    </xf>
    <xf numFmtId="49" fontId="19" fillId="2" borderId="31" xfId="0" applyNumberFormat="1" applyFont="1" applyFill="1" applyBorder="1" applyAlignment="1">
      <alignment horizontal="center" vertical="center" wrapText="1"/>
    </xf>
    <xf numFmtId="0" fontId="19" fillId="2" borderId="32" xfId="0" applyFont="1" applyFill="1" applyBorder="1" applyAlignment="1">
      <alignment vertical="center" wrapText="1"/>
    </xf>
    <xf numFmtId="49" fontId="52" fillId="2" borderId="31" xfId="0" applyNumberFormat="1" applyFont="1" applyFill="1" applyBorder="1" applyAlignment="1">
      <alignment horizontal="center" vertical="center" wrapText="1"/>
    </xf>
    <xf numFmtId="0" fontId="52" fillId="2" borderId="32" xfId="0" applyFont="1" applyFill="1" applyBorder="1" applyAlignment="1">
      <alignment vertical="center" wrapText="1"/>
    </xf>
    <xf numFmtId="0" fontId="19" fillId="7" borderId="0" xfId="0" applyFont="1" applyFill="1"/>
    <xf numFmtId="165" fontId="19" fillId="2" borderId="1" xfId="4" applyNumberFormat="1" applyFont="1" applyFill="1" applyBorder="1"/>
    <xf numFmtId="165" fontId="20" fillId="2" borderId="1" xfId="4" applyNumberFormat="1" applyFont="1" applyFill="1" applyBorder="1"/>
    <xf numFmtId="0" fontId="53" fillId="7" borderId="0" xfId="0" applyFont="1" applyFill="1"/>
    <xf numFmtId="0" fontId="54" fillId="2" borderId="0" xfId="0" applyFont="1" applyFill="1" applyAlignment="1">
      <alignment vertical="center"/>
    </xf>
    <xf numFmtId="0" fontId="55" fillId="2" borderId="0" xfId="0" applyFont="1" applyFill="1" applyAlignment="1">
      <alignment vertical="center"/>
    </xf>
    <xf numFmtId="0" fontId="8" fillId="2" borderId="1" xfId="0" applyFont="1" applyFill="1" applyBorder="1" applyAlignment="1">
      <alignment horizontal="center"/>
    </xf>
    <xf numFmtId="0" fontId="8" fillId="2" borderId="1" xfId="0" applyFont="1" applyFill="1" applyBorder="1" applyAlignment="1">
      <alignment horizontal="center"/>
    </xf>
    <xf numFmtId="0" fontId="10" fillId="2" borderId="1" xfId="0" applyFont="1" applyFill="1" applyBorder="1" applyAlignment="1">
      <alignment wrapText="1"/>
    </xf>
    <xf numFmtId="0" fontId="42" fillId="2" borderId="1" xfId="0" applyFont="1" applyFill="1" applyBorder="1" applyAlignment="1">
      <alignment horizontal="center" vertical="center"/>
    </xf>
    <xf numFmtId="0" fontId="42" fillId="2" borderId="1" xfId="0" applyFont="1" applyFill="1" applyBorder="1" applyAlignment="1">
      <alignment wrapText="1"/>
    </xf>
    <xf numFmtId="165" fontId="33" fillId="2" borderId="1" xfId="4" applyNumberFormat="1" applyFont="1" applyFill="1" applyBorder="1"/>
    <xf numFmtId="0" fontId="8" fillId="2" borderId="0" xfId="0" applyFont="1" applyFill="1" applyAlignment="1">
      <alignment vertical="center" wrapText="1"/>
    </xf>
    <xf numFmtId="0" fontId="8" fillId="2" borderId="19"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34" fillId="2" borderId="42"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1" xfId="0"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0" fontId="8" fillId="2" borderId="21" xfId="0" applyFont="1" applyFill="1" applyBorder="1" applyAlignment="1">
      <alignment vertical="center" wrapText="1"/>
    </xf>
    <xf numFmtId="165" fontId="34" fillId="2" borderId="32" xfId="4" applyNumberFormat="1" applyFont="1" applyFill="1" applyBorder="1" applyAlignment="1">
      <alignment vertical="center" wrapText="1"/>
    </xf>
    <xf numFmtId="165" fontId="34" fillId="2" borderId="32" xfId="4" applyNumberFormat="1" applyFont="1" applyFill="1" applyBorder="1" applyAlignment="1">
      <alignment vertical="center"/>
    </xf>
    <xf numFmtId="49" fontId="9" fillId="2" borderId="31" xfId="0" applyNumberFormat="1" applyFont="1" applyFill="1" applyBorder="1" applyAlignment="1">
      <alignment horizontal="center" vertical="center" wrapText="1"/>
    </xf>
    <xf numFmtId="0" fontId="9" fillId="2" borderId="32" xfId="0" applyFont="1" applyFill="1" applyBorder="1" applyAlignment="1">
      <alignment horizontal="left" vertical="center" wrapText="1" indent="1"/>
    </xf>
    <xf numFmtId="49" fontId="8" fillId="2" borderId="31" xfId="0" applyNumberFormat="1" applyFont="1" applyFill="1" applyBorder="1" applyAlignment="1">
      <alignment horizontal="center" vertical="center" wrapText="1"/>
    </xf>
    <xf numFmtId="0" fontId="8" fillId="2" borderId="32" xfId="0" applyFont="1" applyFill="1" applyBorder="1" applyAlignment="1">
      <alignment vertical="center" wrapText="1"/>
    </xf>
    <xf numFmtId="49" fontId="56" fillId="2" borderId="31" xfId="0" applyNumberFormat="1" applyFont="1" applyFill="1" applyBorder="1" applyAlignment="1">
      <alignment horizontal="center" vertical="center" wrapText="1"/>
    </xf>
    <xf numFmtId="0" fontId="56" fillId="2" borderId="32" xfId="0" applyFont="1" applyFill="1" applyBorder="1" applyAlignment="1">
      <alignment vertical="center" wrapText="1"/>
    </xf>
    <xf numFmtId="165" fontId="35" fillId="2" borderId="32" xfId="4" applyNumberFormat="1" applyFont="1" applyFill="1" applyBorder="1" applyAlignment="1">
      <alignment vertical="center" wrapText="1"/>
    </xf>
    <xf numFmtId="165" fontId="35" fillId="2" borderId="32" xfId="4" applyNumberFormat="1" applyFont="1" applyFill="1" applyBorder="1" applyAlignment="1">
      <alignment vertical="center"/>
    </xf>
    <xf numFmtId="0" fontId="30" fillId="15" borderId="0" xfId="0" applyFont="1" applyFill="1" applyAlignment="1">
      <alignment vertical="center"/>
    </xf>
    <xf numFmtId="0" fontId="53" fillId="15" borderId="0" xfId="0" applyFont="1" applyFill="1"/>
    <xf numFmtId="0" fontId="11" fillId="7" borderId="0" xfId="0" applyFont="1" applyFill="1"/>
    <xf numFmtId="0" fontId="11" fillId="2" borderId="0" xfId="0" applyFont="1" applyFill="1" applyAlignment="1">
      <alignment vertical="center"/>
    </xf>
    <xf numFmtId="0" fontId="11" fillId="2" borderId="34" xfId="0" applyFont="1" applyFill="1" applyBorder="1"/>
    <xf numFmtId="0" fontId="8" fillId="2" borderId="2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5" xfId="0" applyFont="1" applyFill="1" applyBorder="1" applyAlignment="1">
      <alignment vertical="center" wrapText="1"/>
    </xf>
    <xf numFmtId="0" fontId="8" fillId="2" borderId="43" xfId="0" applyFont="1" applyFill="1" applyBorder="1" applyAlignment="1">
      <alignment horizontal="center" vertical="center" wrapText="1"/>
    </xf>
    <xf numFmtId="0" fontId="8" fillId="2" borderId="31" xfId="0" applyFont="1" applyFill="1" applyBorder="1" applyAlignment="1">
      <alignment vertical="center" wrapText="1"/>
    </xf>
    <xf numFmtId="0" fontId="8" fillId="2" borderId="42" xfId="0" applyFont="1" applyFill="1" applyBorder="1" applyAlignment="1">
      <alignment vertical="center" wrapText="1"/>
    </xf>
    <xf numFmtId="0" fontId="8" fillId="2" borderId="44" xfId="0" applyFont="1" applyFill="1" applyBorder="1" applyAlignment="1">
      <alignment horizontal="center" vertical="center" wrapText="1"/>
    </xf>
    <xf numFmtId="164" fontId="8" fillId="2" borderId="32" xfId="4" applyNumberFormat="1" applyFont="1" applyFill="1" applyBorder="1" applyAlignment="1">
      <alignment vertical="center" wrapText="1"/>
    </xf>
    <xf numFmtId="164" fontId="8" fillId="2" borderId="21" xfId="4" applyNumberFormat="1" applyFont="1" applyFill="1" applyBorder="1" applyAlignment="1">
      <alignment vertical="center" wrapText="1"/>
    </xf>
    <xf numFmtId="164" fontId="56" fillId="2" borderId="32" xfId="0" applyNumberFormat="1" applyFont="1" applyFill="1" applyBorder="1" applyAlignment="1">
      <alignment vertical="center" wrapText="1"/>
    </xf>
    <xf numFmtId="0" fontId="8" fillId="2" borderId="0" xfId="0" applyFont="1" applyFill="1"/>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34" fillId="2" borderId="1" xfId="0" applyNumberFormat="1" applyFont="1" applyFill="1" applyBorder="1" applyAlignment="1">
      <alignment horizontal="center"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49" fontId="46" fillId="2" borderId="1" xfId="0" applyNumberFormat="1" applyFont="1" applyFill="1" applyBorder="1" applyAlignment="1">
      <alignment horizontal="center" vertical="center" wrapText="1"/>
    </xf>
    <xf numFmtId="0" fontId="9" fillId="2" borderId="12" xfId="0" applyFont="1" applyFill="1" applyBorder="1" applyAlignment="1">
      <alignment horizontal="left" vertical="center" wrapText="1" indent="2"/>
    </xf>
    <xf numFmtId="0" fontId="9" fillId="2" borderId="13" xfId="0" applyFont="1" applyFill="1" applyBorder="1" applyAlignment="1">
      <alignment horizontal="left" vertical="center" wrapText="1" indent="2"/>
    </xf>
    <xf numFmtId="49" fontId="57" fillId="2" borderId="1" xfId="0" applyNumberFormat="1" applyFont="1" applyFill="1" applyBorder="1" applyAlignment="1">
      <alignment horizontal="center" vertical="center" wrapText="1"/>
    </xf>
    <xf numFmtId="0" fontId="56" fillId="2" borderId="12" xfId="0" applyFont="1" applyFill="1" applyBorder="1" applyAlignment="1">
      <alignment vertical="center" wrapText="1"/>
    </xf>
    <xf numFmtId="0" fontId="56" fillId="2" borderId="13" xfId="0" applyFont="1" applyFill="1" applyBorder="1" applyAlignment="1">
      <alignment vertical="center" wrapText="1"/>
    </xf>
    <xf numFmtId="0" fontId="30" fillId="7" borderId="0" xfId="0" applyFont="1" applyFill="1" applyAlignment="1">
      <alignment horizontal="left"/>
    </xf>
    <xf numFmtId="0" fontId="58" fillId="7" borderId="0" xfId="0" applyFont="1" applyFill="1"/>
    <xf numFmtId="0" fontId="59" fillId="2" borderId="0" xfId="0" applyFont="1" applyFill="1"/>
    <xf numFmtId="0" fontId="34" fillId="2" borderId="6"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5" fillId="2" borderId="13" xfId="0" applyFont="1" applyFill="1" applyBorder="1" applyAlignment="1">
      <alignment vertical="center" wrapText="1"/>
    </xf>
    <xf numFmtId="0" fontId="35" fillId="2" borderId="14" xfId="0" applyFont="1" applyFill="1" applyBorder="1" applyAlignment="1">
      <alignment vertical="center" wrapText="1"/>
    </xf>
    <xf numFmtId="0" fontId="35" fillId="2" borderId="7" xfId="0" applyFont="1" applyFill="1" applyBorder="1" applyAlignment="1">
      <alignment horizontal="center" vertical="center" wrapText="1"/>
    </xf>
    <xf numFmtId="0" fontId="35" fillId="2" borderId="45"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12" xfId="0" applyFont="1" applyFill="1" applyBorder="1" applyAlignment="1">
      <alignment horizontal="center" vertical="center" wrapText="1"/>
    </xf>
    <xf numFmtId="3" fontId="34" fillId="2" borderId="1" xfId="0" applyNumberFormat="1" applyFont="1" applyFill="1" applyBorder="1" applyAlignment="1">
      <alignment horizontal="right" vertical="center" wrapText="1"/>
    </xf>
    <xf numFmtId="3" fontId="34" fillId="2" borderId="6"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26" fillId="2" borderId="1" xfId="0" applyFont="1" applyFill="1" applyBorder="1" applyAlignment="1">
      <alignment vertical="center" wrapText="1"/>
    </xf>
    <xf numFmtId="3" fontId="34" fillId="2" borderId="12" xfId="0" applyNumberFormat="1" applyFont="1" applyFill="1" applyBorder="1" applyAlignment="1">
      <alignment horizontal="right" vertical="center" wrapText="1"/>
    </xf>
    <xf numFmtId="3" fontId="34" fillId="2" borderId="2" xfId="0" applyNumberFormat="1" applyFont="1" applyFill="1" applyBorder="1" applyAlignment="1">
      <alignment horizontal="right" vertical="center" wrapText="1"/>
    </xf>
    <xf numFmtId="0" fontId="0" fillId="9" borderId="0" xfId="0" applyFill="1"/>
    <xf numFmtId="0" fontId="8" fillId="2" borderId="0" xfId="0" applyFont="1" applyFill="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4" xfId="0" applyBorder="1" applyAlignment="1">
      <alignment horizontal="center" vertical="center"/>
    </xf>
    <xf numFmtId="0" fontId="8" fillId="0" borderId="1" xfId="0" applyFont="1" applyBorder="1" applyAlignment="1">
      <alignment vertical="center" wrapText="1"/>
    </xf>
    <xf numFmtId="3" fontId="8" fillId="2" borderId="1" xfId="0" applyNumberFormat="1" applyFont="1" applyFill="1" applyBorder="1"/>
    <xf numFmtId="10" fontId="8" fillId="2" borderId="1" xfId="1" applyNumberFormat="1" applyFont="1" applyFill="1" applyBorder="1" applyAlignment="1">
      <alignment wrapText="1"/>
    </xf>
    <xf numFmtId="0" fontId="10" fillId="0" borderId="1" xfId="0" applyFont="1" applyBorder="1" applyAlignment="1">
      <alignment horizontal="left" vertical="center" wrapText="1"/>
    </xf>
    <xf numFmtId="0" fontId="8" fillId="2" borderId="1" xfId="0" applyFont="1" applyFill="1" applyBorder="1" applyAlignment="1">
      <alignment horizontal="right" wrapText="1"/>
    </xf>
    <xf numFmtId="0" fontId="33" fillId="2" borderId="1" xfId="0" applyFont="1" applyFill="1" applyBorder="1" applyAlignment="1">
      <alignment horizontal="center" vertical="center" wrapText="1"/>
    </xf>
    <xf numFmtId="0" fontId="33" fillId="0" borderId="1" xfId="0" applyFont="1" applyBorder="1" applyAlignment="1">
      <alignment vertical="center" wrapText="1"/>
    </xf>
    <xf numFmtId="3" fontId="33" fillId="2" borderId="1" xfId="0" applyNumberFormat="1" applyFont="1" applyFill="1" applyBorder="1"/>
    <xf numFmtId="10" fontId="33" fillId="2" borderId="1" xfId="1" applyNumberFormat="1" applyFont="1" applyFill="1" applyBorder="1" applyAlignment="1">
      <alignment wrapText="1"/>
    </xf>
    <xf numFmtId="0" fontId="38" fillId="0" borderId="1"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33" fillId="2" borderId="0" xfId="0" applyFont="1" applyFill="1" applyAlignment="1">
      <alignment vertical="center" wrapText="1"/>
    </xf>
    <xf numFmtId="9" fontId="8" fillId="2" borderId="14"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4" xfId="0" applyFont="1" applyFill="1" applyBorder="1" applyAlignment="1">
      <alignment horizontal="center" vertical="center"/>
    </xf>
    <xf numFmtId="165" fontId="8" fillId="2" borderId="14" xfId="4" applyNumberFormat="1" applyFont="1" applyFill="1" applyBorder="1" applyAlignment="1">
      <alignment wrapText="1"/>
    </xf>
    <xf numFmtId="165" fontId="8" fillId="2" borderId="1" xfId="0" applyNumberFormat="1" applyFont="1" applyFill="1" applyBorder="1" applyAlignment="1">
      <alignment wrapText="1"/>
    </xf>
    <xf numFmtId="0" fontId="8" fillId="2" borderId="1" xfId="0" applyFont="1" applyFill="1" applyBorder="1" applyAlignment="1">
      <alignment wrapText="1"/>
    </xf>
    <xf numFmtId="0" fontId="25" fillId="0" borderId="1" xfId="0" applyFont="1" applyBorder="1" applyAlignment="1">
      <alignment horizontal="left" vertical="center" wrapText="1"/>
    </xf>
    <xf numFmtId="0" fontId="40" fillId="0" borderId="1" xfId="0" applyFont="1" applyBorder="1" applyAlignment="1">
      <alignment vertical="center" wrapText="1"/>
    </xf>
    <xf numFmtId="165" fontId="33" fillId="2" borderId="14" xfId="0" applyNumberFormat="1" applyFont="1" applyFill="1" applyBorder="1" applyAlignment="1">
      <alignment wrapText="1"/>
    </xf>
    <xf numFmtId="165" fontId="33" fillId="2" borderId="1" xfId="0" applyNumberFormat="1" applyFont="1" applyFill="1" applyBorder="1" applyAlignment="1">
      <alignment wrapText="1"/>
    </xf>
    <xf numFmtId="0" fontId="33" fillId="2" borderId="1" xfId="0" applyFont="1" applyFill="1" applyBorder="1" applyAlignment="1">
      <alignment wrapText="1"/>
    </xf>
    <xf numFmtId="0" fontId="33" fillId="2" borderId="0" xfId="0" applyFont="1" applyFill="1"/>
    <xf numFmtId="0" fontId="8" fillId="2" borderId="0" xfId="0" applyFont="1" applyFill="1" applyAlignment="1">
      <alignment wrapText="1"/>
    </xf>
    <xf numFmtId="0" fontId="36" fillId="2" borderId="0" xfId="0" applyFont="1" applyFill="1"/>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8" fillId="2" borderId="6" xfId="0" applyFont="1" applyFill="1" applyBorder="1" applyAlignment="1">
      <alignment wrapText="1"/>
    </xf>
    <xf numFmtId="0" fontId="10" fillId="2" borderId="14" xfId="0" applyFont="1" applyFill="1" applyBorder="1" applyAlignment="1">
      <alignment horizontal="left" vertical="center" wrapText="1"/>
    </xf>
    <xf numFmtId="164" fontId="10" fillId="2" borderId="14" xfId="4"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2" fontId="10" fillId="2" borderId="14" xfId="1" applyNumberFormat="1" applyFont="1" applyFill="1" applyBorder="1" applyAlignment="1">
      <alignment horizontal="center" vertical="center" wrapText="1"/>
    </xf>
    <xf numFmtId="0" fontId="10" fillId="2" borderId="14" xfId="0" applyFont="1" applyFill="1" applyBorder="1" applyAlignment="1">
      <alignment horizontal="center" vertical="center" wrapText="1"/>
    </xf>
    <xf numFmtId="10" fontId="8" fillId="2" borderId="14" xfId="1" applyNumberFormat="1" applyFont="1" applyFill="1" applyBorder="1" applyAlignment="1">
      <alignment horizontal="center" vertical="center" wrapText="1"/>
    </xf>
    <xf numFmtId="0" fontId="8" fillId="2" borderId="7" xfId="0" applyFont="1" applyFill="1" applyBorder="1" applyAlignment="1">
      <alignment wrapText="1"/>
    </xf>
    <xf numFmtId="0" fontId="60" fillId="2" borderId="14" xfId="0" applyFont="1" applyFill="1" applyBorder="1" applyAlignment="1">
      <alignment horizontal="left" vertical="center" wrapText="1" indent="3"/>
    </xf>
    <xf numFmtId="2" fontId="10" fillId="2" borderId="14" xfId="0" applyNumberFormat="1" applyFont="1" applyFill="1" applyBorder="1" applyAlignment="1">
      <alignment horizontal="center" vertical="center" wrapText="1"/>
    </xf>
    <xf numFmtId="1" fontId="10" fillId="2" borderId="14" xfId="0" applyNumberFormat="1" applyFont="1" applyFill="1" applyBorder="1" applyAlignment="1">
      <alignment horizontal="center" vertical="center" wrapText="1"/>
    </xf>
    <xf numFmtId="0" fontId="8" fillId="2" borderId="8" xfId="0" applyFont="1" applyFill="1" applyBorder="1" applyAlignment="1">
      <alignment wrapText="1"/>
    </xf>
    <xf numFmtId="2" fontId="10" fillId="2" borderId="14" xfId="4" applyNumberFormat="1" applyFont="1" applyFill="1" applyBorder="1" applyAlignment="1">
      <alignment horizontal="center" vertical="center" wrapText="1"/>
    </xf>
    <xf numFmtId="10" fontId="10" fillId="2" borderId="14" xfId="1"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4" xfId="0" applyFont="1" applyFill="1" applyBorder="1" applyAlignment="1">
      <alignment horizontal="center" vertical="center" wrapText="1"/>
    </xf>
    <xf numFmtId="164" fontId="36" fillId="2" borderId="14" xfId="4" applyNumberFormat="1" applyFont="1" applyFill="1" applyBorder="1" applyAlignment="1">
      <alignment horizontal="center" vertical="center" wrapText="1"/>
    </xf>
    <xf numFmtId="9" fontId="36" fillId="2" borderId="14" xfId="1" applyFont="1" applyFill="1" applyBorder="1" applyAlignment="1">
      <alignment horizontal="center" vertical="center" wrapText="1"/>
    </xf>
    <xf numFmtId="0" fontId="36" fillId="2" borderId="1" xfId="0" applyFont="1" applyFill="1" applyBorder="1" applyAlignment="1">
      <alignment wrapText="1"/>
    </xf>
    <xf numFmtId="10" fontId="36" fillId="2" borderId="14" xfId="1" applyNumberFormat="1" applyFont="1" applyFill="1" applyBorder="1" applyAlignment="1">
      <alignment horizontal="center" vertical="center" wrapText="1"/>
    </xf>
    <xf numFmtId="164" fontId="36" fillId="2" borderId="1" xfId="4" applyNumberFormat="1" applyFont="1" applyFill="1" applyBorder="1" applyAlignment="1">
      <alignment horizontal="center" vertical="center" wrapText="1"/>
    </xf>
    <xf numFmtId="9" fontId="36" fillId="2" borderId="14" xfId="0" applyNumberFormat="1" applyFont="1" applyFill="1" applyBorder="1" applyAlignment="1">
      <alignment horizontal="center" vertical="center" wrapText="1"/>
    </xf>
    <xf numFmtId="10" fontId="33" fillId="2" borderId="14" xfId="1" applyNumberFormat="1" applyFont="1" applyFill="1" applyBorder="1" applyAlignment="1">
      <alignment horizontal="center" vertical="center" wrapText="1"/>
    </xf>
    <xf numFmtId="2" fontId="36" fillId="2" borderId="14" xfId="1" applyNumberFormat="1" applyFont="1" applyFill="1" applyBorder="1" applyAlignment="1">
      <alignment horizontal="center" vertical="center" wrapText="1"/>
    </xf>
    <xf numFmtId="2" fontId="36" fillId="2" borderId="14" xfId="4" applyNumberFormat="1" applyFont="1" applyFill="1" applyBorder="1" applyAlignment="1">
      <alignment horizontal="center" vertical="center" wrapText="1"/>
    </xf>
    <xf numFmtId="0" fontId="8" fillId="2" borderId="0" xfId="0" quotePrefix="1" applyFont="1" applyFill="1" applyAlignment="1">
      <alignment horizontal="left" vertical="center" indent="5"/>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1" xfId="0" applyFont="1" applyFill="1" applyBorder="1"/>
    <xf numFmtId="0" fontId="9" fillId="0" borderId="1" xfId="0" applyFont="1" applyBorder="1" applyAlignment="1">
      <alignment vertical="center" wrapText="1"/>
    </xf>
    <xf numFmtId="0" fontId="33" fillId="2" borderId="1" xfId="0" applyFont="1" applyFill="1" applyBorder="1"/>
    <xf numFmtId="0" fontId="56" fillId="2" borderId="0" xfId="0" applyFont="1" applyFill="1"/>
    <xf numFmtId="3" fontId="8" fillId="0" borderId="1" xfId="0" applyNumberFormat="1" applyFont="1" applyBorder="1"/>
    <xf numFmtId="0" fontId="8" fillId="0" borderId="1" xfId="0" applyFont="1" applyBorder="1" applyAlignment="1">
      <alignment vertical="center"/>
    </xf>
    <xf numFmtId="0" fontId="33" fillId="0" borderId="1" xfId="0" applyFont="1" applyBorder="1" applyAlignment="1">
      <alignment vertical="center"/>
    </xf>
    <xf numFmtId="0" fontId="30" fillId="7" borderId="0" xfId="6" applyFont="1" applyFill="1">
      <alignment vertical="center"/>
    </xf>
    <xf numFmtId="0" fontId="48" fillId="7" borderId="0" xfId="0" applyFont="1" applyFill="1" applyAlignment="1">
      <alignment horizontal="center" vertical="center"/>
    </xf>
    <xf numFmtId="3" fontId="8" fillId="16" borderId="1" xfId="0" applyNumberFormat="1" applyFont="1" applyFill="1" applyBorder="1" applyAlignment="1">
      <alignment vertical="center" wrapText="1"/>
    </xf>
    <xf numFmtId="3" fontId="10" fillId="8" borderId="1" xfId="0" applyNumberFormat="1" applyFont="1" applyFill="1" applyBorder="1" applyAlignment="1">
      <alignment horizontal="center" vertical="center" wrapText="1"/>
    </xf>
    <xf numFmtId="3" fontId="49" fillId="16" borderId="1" xfId="0" applyNumberFormat="1" applyFont="1" applyFill="1" applyBorder="1" applyAlignment="1">
      <alignment vertical="center" wrapText="1"/>
    </xf>
    <xf numFmtId="3" fontId="10" fillId="0" borderId="1" xfId="0" applyNumberFormat="1" applyFont="1" applyBorder="1" applyAlignment="1">
      <alignment horizontal="center" vertical="center" wrapText="1"/>
    </xf>
    <xf numFmtId="3" fontId="8" fillId="0" borderId="1" xfId="4" applyNumberFormat="1" applyFont="1" applyBorder="1"/>
    <xf numFmtId="0" fontId="26" fillId="0" borderId="1" xfId="0" applyFont="1" applyBorder="1" applyAlignment="1">
      <alignment vertical="center" wrapText="1"/>
    </xf>
    <xf numFmtId="3" fontId="33" fillId="0" borderId="1" xfId="4" applyNumberFormat="1" applyFont="1" applyBorder="1"/>
    <xf numFmtId="3" fontId="10" fillId="8" borderId="1" xfId="4" applyNumberFormat="1" applyFont="1" applyFill="1" applyBorder="1" applyAlignment="1">
      <alignment wrapText="1"/>
    </xf>
    <xf numFmtId="3" fontId="10" fillId="8" borderId="1" xfId="4" applyNumberFormat="1" applyFont="1" applyFill="1" applyBorder="1" applyAlignment="1">
      <alignment vertical="center" wrapText="1"/>
    </xf>
    <xf numFmtId="0" fontId="36" fillId="2" borderId="0" xfId="0" applyFont="1" applyFill="1" applyAlignment="1">
      <alignment vertical="center"/>
    </xf>
    <xf numFmtId="0" fontId="61" fillId="2" borderId="0" xfId="0" applyFont="1" applyFill="1"/>
    <xf numFmtId="0" fontId="8" fillId="2" borderId="0" xfId="0" applyFont="1" applyFill="1" applyAlignment="1">
      <alignment vertical="center" wrapText="1"/>
    </xf>
    <xf numFmtId="0" fontId="10" fillId="0" borderId="1" xfId="0" applyFont="1" applyBorder="1" applyAlignment="1">
      <alignment horizontal="center" vertical="center" wrapText="1"/>
    </xf>
    <xf numFmtId="3" fontId="8" fillId="2" borderId="1" xfId="4" applyNumberFormat="1" applyFont="1" applyFill="1" applyBorder="1" applyAlignment="1">
      <alignment vertical="center" wrapText="1"/>
    </xf>
    <xf numFmtId="3" fontId="8" fillId="3"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3" fontId="33" fillId="2" borderId="1" xfId="4" applyNumberFormat="1" applyFont="1" applyFill="1" applyBorder="1" applyAlignment="1">
      <alignment vertical="center" wrapText="1"/>
    </xf>
    <xf numFmtId="0" fontId="49" fillId="2" borderId="0" xfId="0" applyFont="1" applyFill="1" applyAlignment="1">
      <alignment horizontal="center" vertical="center"/>
    </xf>
    <xf numFmtId="0" fontId="8" fillId="2" borderId="11" xfId="0" applyFont="1" applyFill="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10" fillId="2" borderId="3" xfId="0" applyFont="1" applyFill="1" applyBorder="1" applyAlignment="1">
      <alignment vertical="center" wrapText="1"/>
    </xf>
    <xf numFmtId="0" fontId="8" fillId="2" borderId="5" xfId="0" applyFont="1" applyFill="1" applyBorder="1" applyAlignment="1">
      <alignment horizontal="center" vertical="center" wrapText="1"/>
    </xf>
    <xf numFmtId="0" fontId="36" fillId="0" borderId="1" xfId="0" applyFont="1" applyBorder="1" applyAlignment="1">
      <alignment vertical="center"/>
    </xf>
    <xf numFmtId="0" fontId="8" fillId="0" borderId="13" xfId="0" applyFont="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horizontal="center"/>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36" fillId="0" borderId="1" xfId="0" applyFont="1" applyBorder="1" applyAlignment="1">
      <alignment vertical="center" wrapText="1"/>
    </xf>
    <xf numFmtId="3" fontId="10" fillId="3" borderId="1" xfId="0" applyNumberFormat="1" applyFont="1" applyFill="1" applyBorder="1"/>
    <xf numFmtId="3" fontId="10" fillId="2" borderId="1" xfId="0" applyNumberFormat="1" applyFont="1" applyFill="1" applyBorder="1"/>
    <xf numFmtId="0" fontId="35" fillId="0" borderId="1" xfId="0" applyFont="1" applyBorder="1" applyAlignment="1">
      <alignment horizontal="center" vertical="center" wrapText="1"/>
    </xf>
    <xf numFmtId="0" fontId="35" fillId="0" borderId="1" xfId="0" applyFont="1" applyBorder="1" applyAlignment="1">
      <alignment horizontal="justify" vertical="center" wrapText="1"/>
    </xf>
    <xf numFmtId="0" fontId="34" fillId="2" borderId="1" xfId="0" applyFont="1" applyFill="1" applyBorder="1" applyAlignment="1">
      <alignment vertical="center"/>
    </xf>
    <xf numFmtId="0" fontId="8" fillId="2" borderId="1" xfId="0" applyFont="1" applyFill="1" applyBorder="1" applyAlignment="1">
      <alignment horizontal="center" wrapText="1"/>
    </xf>
    <xf numFmtId="0" fontId="34" fillId="0" borderId="1" xfId="0" applyFont="1" applyBorder="1" applyAlignment="1">
      <alignment horizontal="left" vertical="center" wrapText="1" indent="3"/>
    </xf>
    <xf numFmtId="0" fontId="35" fillId="0" borderId="1" xfId="0" applyFont="1" applyBorder="1" applyAlignment="1">
      <alignment vertical="center" wrapText="1"/>
    </xf>
    <xf numFmtId="0" fontId="34" fillId="0" borderId="1" xfId="0" applyFont="1" applyBorder="1" applyAlignment="1">
      <alignment horizontal="left" vertical="center" wrapText="1" indent="2"/>
    </xf>
    <xf numFmtId="3" fontId="33" fillId="0" borderId="1" xfId="0" applyNumberFormat="1" applyFont="1" applyBorder="1"/>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30 June, 2021</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361950</xdr:colOff>
      <xdr:row>0</xdr:row>
      <xdr:rowOff>139700</xdr:rowOff>
    </xdr:from>
    <xdr:to>
      <xdr:col>23</xdr:col>
      <xdr:colOff>184150</xdr:colOff>
      <xdr:row>4</xdr:row>
      <xdr:rowOff>146050</xdr:rowOff>
    </xdr:to>
    <xdr:sp macro="" textlink="">
      <xdr:nvSpPr>
        <xdr:cNvPr id="2" name="pole tekstowe 1">
          <a:extLst>
            <a:ext uri="{FF2B5EF4-FFF2-40B4-BE49-F238E27FC236}">
              <a16:creationId xmlns:a16="http://schemas.microsoft.com/office/drawing/2014/main" id="{7FF60815-7BE2-4B27-B201-FCC48F889D77}"/>
            </a:ext>
          </a:extLst>
        </xdr:cNvPr>
        <xdr:cNvSpPr txBox="1"/>
      </xdr:nvSpPr>
      <xdr:spPr>
        <a:xfrm>
          <a:off x="9848850" y="1397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maturity structure of loans is dominated by long-term products (&gt; 5 years) due to the significant value of long-term mortgage-secured real estate loans.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215900</xdr:colOff>
      <xdr:row>5</xdr:row>
      <xdr:rowOff>184150</xdr:rowOff>
    </xdr:to>
    <xdr:sp macro="" textlink="">
      <xdr:nvSpPr>
        <xdr:cNvPr id="2" name="pole tekstowe 1">
          <a:extLst>
            <a:ext uri="{FF2B5EF4-FFF2-40B4-BE49-F238E27FC236}">
              <a16:creationId xmlns:a16="http://schemas.microsoft.com/office/drawing/2014/main" id="{DE8808C4-6113-4C2F-A836-3BA420B0524D}"/>
            </a:ext>
          </a:extLst>
        </xdr:cNvPr>
        <xdr:cNvSpPr txBox="1"/>
      </xdr:nvSpPr>
      <xdr:spPr>
        <a:xfrm>
          <a:off x="8807450" y="368300"/>
          <a:ext cx="58039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impaired loan ratio in the corporate loan portfolio is assessed as low and amounts to 4.1%.</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260350</xdr:colOff>
      <xdr:row>1</xdr:row>
      <xdr:rowOff>139700</xdr:rowOff>
    </xdr:from>
    <xdr:to>
      <xdr:col>16</xdr:col>
      <xdr:colOff>12700</xdr:colOff>
      <xdr:row>5</xdr:row>
      <xdr:rowOff>120650</xdr:rowOff>
    </xdr:to>
    <xdr:sp macro="" textlink="">
      <xdr:nvSpPr>
        <xdr:cNvPr id="2" name="pole tekstowe 1">
          <a:extLst>
            <a:ext uri="{FF2B5EF4-FFF2-40B4-BE49-F238E27FC236}">
              <a16:creationId xmlns:a16="http://schemas.microsoft.com/office/drawing/2014/main" id="{63DFC3BD-9F7C-43B9-94E2-8FF3140E7DE1}"/>
            </a:ext>
          </a:extLst>
        </xdr:cNvPr>
        <xdr:cNvSpPr txBox="1"/>
      </xdr:nvSpPr>
      <xdr:spPr>
        <a:xfrm>
          <a:off x="8134350" y="311150"/>
          <a:ext cx="53403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value of the collateral obtained is immaterial and relates mainly to leasing activities.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2</xdr:row>
      <xdr:rowOff>0</xdr:rowOff>
    </xdr:from>
    <xdr:to>
      <xdr:col>16</xdr:col>
      <xdr:colOff>254000</xdr:colOff>
      <xdr:row>12</xdr:row>
      <xdr:rowOff>69850</xdr:rowOff>
    </xdr:to>
    <xdr:sp macro="" textlink="">
      <xdr:nvSpPr>
        <xdr:cNvPr id="2" name="pole tekstowe 1">
          <a:extLst>
            <a:ext uri="{FF2B5EF4-FFF2-40B4-BE49-F238E27FC236}">
              <a16:creationId xmlns:a16="http://schemas.microsoft.com/office/drawing/2014/main" id="{E1469DF7-0F2F-4CC3-AB49-D02081441427}"/>
            </a:ext>
          </a:extLst>
        </xdr:cNvPr>
        <xdr:cNvSpPr txBox="1"/>
      </xdr:nvSpPr>
      <xdr:spPr>
        <a:xfrm>
          <a:off x="8274050" y="368300"/>
          <a:ext cx="6400800" cy="196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increase in risk-weighted exposure (RWEA) due to the model update is a result of the reconstruction of the IRB models following the implementation of supervisory recommendations. The level of credit risk in relation to exposures subject to the IRB method (retail loans secured by mortgage and qualifying revolving retail exposures) decreased, as showed by the decrease of RWEA by approx. PLN 731 million.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273050</xdr:colOff>
      <xdr:row>17</xdr:row>
      <xdr:rowOff>107950</xdr:rowOff>
    </xdr:from>
    <xdr:to>
      <xdr:col>3</xdr:col>
      <xdr:colOff>400050</xdr:colOff>
      <xdr:row>21</xdr:row>
      <xdr:rowOff>88900</xdr:rowOff>
    </xdr:to>
    <xdr:sp macro="" textlink="">
      <xdr:nvSpPr>
        <xdr:cNvPr id="2" name="pole tekstowe 1">
          <a:extLst>
            <a:ext uri="{FF2B5EF4-FFF2-40B4-BE49-F238E27FC236}">
              <a16:creationId xmlns:a16="http://schemas.microsoft.com/office/drawing/2014/main" id="{4EBBD4FF-AC83-4ACC-84B5-1D39BB893C56}"/>
            </a:ext>
          </a:extLst>
        </xdr:cNvPr>
        <xdr:cNvSpPr txBox="1"/>
      </xdr:nvSpPr>
      <xdr:spPr>
        <a:xfrm>
          <a:off x="273050" y="3695700"/>
          <a:ext cx="47053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value of the counterparty credit risk exposure (CCR) is not material.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16</xdr:row>
      <xdr:rowOff>0</xdr:rowOff>
    </xdr:from>
    <xdr:to>
      <xdr:col>2</xdr:col>
      <xdr:colOff>635000</xdr:colOff>
      <xdr:row>19</xdr:row>
      <xdr:rowOff>114300</xdr:rowOff>
    </xdr:to>
    <xdr:sp macro="" textlink="">
      <xdr:nvSpPr>
        <xdr:cNvPr id="2" name="pole tekstowe 1">
          <a:extLst>
            <a:ext uri="{FF2B5EF4-FFF2-40B4-BE49-F238E27FC236}">
              <a16:creationId xmlns:a16="http://schemas.microsoft.com/office/drawing/2014/main" id="{9E0270AF-9C19-474B-9025-62420E8BAD0A}"/>
            </a:ext>
          </a:extLst>
        </xdr:cNvPr>
        <xdr:cNvSpPr txBox="1"/>
      </xdr:nvSpPr>
      <xdr:spPr>
        <a:xfrm>
          <a:off x="558800" y="2705100"/>
          <a:ext cx="6400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value of exposures subject to own funds requirements for credit valuation risk is not material.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120650</xdr:colOff>
      <xdr:row>0</xdr:row>
      <xdr:rowOff>107950</xdr:rowOff>
    </xdr:from>
    <xdr:to>
      <xdr:col>15</xdr:col>
      <xdr:colOff>374650</xdr:colOff>
      <xdr:row>4</xdr:row>
      <xdr:rowOff>158750</xdr:rowOff>
    </xdr:to>
    <xdr:sp macro="" textlink="">
      <xdr:nvSpPr>
        <xdr:cNvPr id="2" name="pole tekstowe 1">
          <a:extLst>
            <a:ext uri="{FF2B5EF4-FFF2-40B4-BE49-F238E27FC236}">
              <a16:creationId xmlns:a16="http://schemas.microsoft.com/office/drawing/2014/main" id="{F6B518C1-FB33-47F0-B121-2B240276502D}"/>
            </a:ext>
          </a:extLst>
        </xdr:cNvPr>
        <xdr:cNvSpPr txBox="1"/>
      </xdr:nvSpPr>
      <xdr:spPr>
        <a:xfrm>
          <a:off x="8350250" y="107950"/>
          <a:ext cx="6400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Exposures to central counterparties relate primarily to KDPW S.A. and are not material.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16</xdr:row>
      <xdr:rowOff>222250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4290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Capital ratios, capital surplus in relation to the required levels, financial leverage ratios and liquidity ratios are at safe levels and enable further development of the Group's activity.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139700</xdr:rowOff>
    </xdr:from>
    <xdr:to>
      <xdr:col>18</xdr:col>
      <xdr:colOff>203200</xdr:colOff>
      <xdr:row>15</xdr:row>
      <xdr:rowOff>114300</xdr:rowOff>
    </xdr:to>
    <xdr:sp macro="" textlink="">
      <xdr:nvSpPr>
        <xdr:cNvPr id="2" name="pole tekstowe 1">
          <a:extLst>
            <a:ext uri="{FF2B5EF4-FFF2-40B4-BE49-F238E27FC236}">
              <a16:creationId xmlns:a16="http://schemas.microsoft.com/office/drawing/2014/main" id="{61445368-0628-4D25-9DDC-F84FA09E88A5}"/>
            </a:ext>
          </a:extLst>
        </xdr:cNvPr>
        <xdr:cNvSpPr txBox="1"/>
      </xdr:nvSpPr>
      <xdr:spPr>
        <a:xfrm>
          <a:off x="7397750" y="13970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risk exposure amounts (RWEA) and own funds requirements are appropriate in relation to the capital resources (own funds) held. The decline in RWEA in the standardized credit risk approach observed in Q2 2021 was mainly due to the better use of collateral in financing of enterprises. On the other hand, the decline in RWEA in the A-IRB credit risk approach was caused by a change in the IRB models RWEA in real estate retail loans and revolving retail exposures. The clear increase in RWEA in the counterparty credit risk was primarily the result of the introduction of amended regulations - the CRR2.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336550</xdr:colOff>
      <xdr:row>0</xdr:row>
      <xdr:rowOff>139700</xdr:rowOff>
    </xdr:from>
    <xdr:to>
      <xdr:col>15</xdr:col>
      <xdr:colOff>101600</xdr:colOff>
      <xdr:row>15</xdr:row>
      <xdr:rowOff>44450</xdr:rowOff>
    </xdr:to>
    <xdr:sp macro="" textlink="">
      <xdr:nvSpPr>
        <xdr:cNvPr id="2" name="pole tekstowe 1">
          <a:extLst>
            <a:ext uri="{FF2B5EF4-FFF2-40B4-BE49-F238E27FC236}">
              <a16:creationId xmlns:a16="http://schemas.microsoft.com/office/drawing/2014/main" id="{5ED08894-8388-499C-91F0-59A786A52432}"/>
            </a:ext>
          </a:extLst>
        </xdr:cNvPr>
        <xdr:cNvSpPr txBox="1"/>
      </xdr:nvSpPr>
      <xdr:spPr>
        <a:xfrm>
          <a:off x="8648700" y="139700"/>
          <a:ext cx="6680200" cy="278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decrease in the value of own funds in the second quarter of 2021 was mainly due to the presentation of the current net financial loss, caused by the creation of provisions for legal risk related to the portfolio of FX mortgage housing loans.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64</xdr:row>
      <xdr:rowOff>6350</xdr:rowOff>
    </xdr:from>
    <xdr:to>
      <xdr:col>3</xdr:col>
      <xdr:colOff>3606800</xdr:colOff>
      <xdr:row>67</xdr:row>
      <xdr:rowOff>25400</xdr:rowOff>
    </xdr:to>
    <xdr:sp macro="" textlink="">
      <xdr:nvSpPr>
        <xdr:cNvPr id="2" name="pole tekstowe 1">
          <a:extLst>
            <a:ext uri="{FF2B5EF4-FFF2-40B4-BE49-F238E27FC236}">
              <a16:creationId xmlns:a16="http://schemas.microsoft.com/office/drawing/2014/main" id="{058EF6EA-BF02-4EF6-B412-E4B00054FD5C}"/>
            </a:ext>
          </a:extLst>
        </xdr:cNvPr>
        <xdr:cNvSpPr txBox="1"/>
      </xdr:nvSpPr>
      <xdr:spPr>
        <a:xfrm>
          <a:off x="635000" y="12858750"/>
          <a:ext cx="77025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Scope of accounting consolidation</a:t>
          </a:r>
          <a:r>
            <a:rPr lang="pl-PL" sz="1100" baseline="0"/>
            <a:t> and scope of regulatory consolidation are the same</a:t>
          </a:r>
          <a:endParaRPr lang="pl-P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16</xdr:row>
      <xdr:rowOff>0</xdr:rowOff>
    </xdr:from>
    <xdr:to>
      <xdr:col>16</xdr:col>
      <xdr:colOff>69850</xdr:colOff>
      <xdr:row>20</xdr:row>
      <xdr:rowOff>19050</xdr:rowOff>
    </xdr:to>
    <xdr:sp macro="" textlink="">
      <xdr:nvSpPr>
        <xdr:cNvPr id="2" name="pole tekstowe 1">
          <a:extLst>
            <a:ext uri="{FF2B5EF4-FFF2-40B4-BE49-F238E27FC236}">
              <a16:creationId xmlns:a16="http://schemas.microsoft.com/office/drawing/2014/main" id="{D908F704-D71A-4E8D-B066-6679DB7A0727}"/>
            </a:ext>
          </a:extLst>
        </xdr:cNvPr>
        <xdr:cNvSpPr txBox="1"/>
      </xdr:nvSpPr>
      <xdr:spPr>
        <a:xfrm>
          <a:off x="558800" y="4057650"/>
          <a:ext cx="122301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050"/>
            <a:t>Exposures in this report do not include exposures to banks and central governments, local governments, public sector entities and institutions in accordance with Art. 140.4 CRD. The Group has no credit exposures that are material for the purpose of calculating the institution specific countercyclical capital buffer in accordance with Commission Delegated Regulation (EU) No 1152/2014. Exposures included in the trading book or foreign credit exposures account for less than 2% of the total risk-weighted exposure amount, therefore they have been assigned to the Group location - Poland.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In the first half of 2021,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184150</xdr:colOff>
      <xdr:row>0</xdr:row>
      <xdr:rowOff>133350</xdr:rowOff>
    </xdr:from>
    <xdr:to>
      <xdr:col>22</xdr:col>
      <xdr:colOff>6350</xdr:colOff>
      <xdr:row>5</xdr:row>
      <xdr:rowOff>19050</xdr:rowOff>
    </xdr:to>
    <xdr:sp macro="" textlink="">
      <xdr:nvSpPr>
        <xdr:cNvPr id="2" name="pole tekstowe 1">
          <a:extLst>
            <a:ext uri="{FF2B5EF4-FFF2-40B4-BE49-F238E27FC236}">
              <a16:creationId xmlns:a16="http://schemas.microsoft.com/office/drawing/2014/main" id="{66A755D0-E8E5-455C-B8D0-70B2DE25A9D1}"/>
            </a:ext>
          </a:extLst>
        </xdr:cNvPr>
        <xdr:cNvSpPr txBox="1"/>
      </xdr:nvSpPr>
      <xdr:spPr>
        <a:xfrm>
          <a:off x="8407400" y="1333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NSFR Net Stable Funding Ratio significantly exceeds the regulatory minimum of 100%.</a:t>
          </a:r>
          <a:endParaRPr lang="pl-PL" sz="1100">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2</xdr:row>
      <xdr:rowOff>0</xdr:rowOff>
    </xdr:from>
    <xdr:to>
      <xdr:col>31</xdr:col>
      <xdr:colOff>381000</xdr:colOff>
      <xdr:row>5</xdr:row>
      <xdr:rowOff>273050</xdr:rowOff>
    </xdr:to>
    <xdr:sp macro="" textlink="">
      <xdr:nvSpPr>
        <xdr:cNvPr id="2" name="pole tekstowe 1">
          <a:extLst>
            <a:ext uri="{FF2B5EF4-FFF2-40B4-BE49-F238E27FC236}">
              <a16:creationId xmlns:a16="http://schemas.microsoft.com/office/drawing/2014/main" id="{D8058756-0873-4572-A78D-43DBA84945E5}"/>
            </a:ext>
          </a:extLst>
        </xdr:cNvPr>
        <xdr:cNvSpPr txBox="1"/>
      </xdr:nvSpPr>
      <xdr:spPr>
        <a:xfrm>
          <a:off x="12503150" y="3492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quality of the Group's loan portfolio is high. The NPE ratio in the total of exposures is 3.2%. The cumulative impairment and provisions to the value of non-performing exposures is 48.6%.</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heetViews>
  <sheetFormatPr defaultRowHeight="13.5" x14ac:dyDescent="0.35"/>
  <cols>
    <col min="1" max="16384" width="8.796875" style="8"/>
  </cols>
  <sheetData/>
  <sheetProtection algorithmName="SHA-512" hashValue="I4VWFUYWpPlJTnGujAvjLAQOEBjfPZGBsSEJR6lZtYIvSE/iIpFtw4t5plKrlRHevaRmhniMHahcZQ9i4DqS1g==" saltValue="3Bfb7Pt/NtsjAgvKPJQer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0F17-9B26-401E-AC3D-66805F615B1C}">
  <dimension ref="B2:D10"/>
  <sheetViews>
    <sheetView workbookViewId="0"/>
  </sheetViews>
  <sheetFormatPr defaultRowHeight="13.5" x14ac:dyDescent="0.35"/>
  <cols>
    <col min="1" max="2" width="8.796875" style="1"/>
    <col min="3" max="3" width="66.19921875" style="1" customWidth="1"/>
    <col min="4" max="4" width="19.69921875" style="1" customWidth="1"/>
    <col min="5" max="16384" width="8.796875" style="1"/>
  </cols>
  <sheetData>
    <row r="2" spans="2:4" ht="15.5" x14ac:dyDescent="0.35">
      <c r="B2" s="19" t="s">
        <v>40</v>
      </c>
      <c r="C2" s="5"/>
      <c r="D2" s="5"/>
    </row>
    <row r="3" spans="2:4" ht="15.5" x14ac:dyDescent="0.35">
      <c r="B3" s="9"/>
      <c r="C3" s="10"/>
      <c r="D3" s="10"/>
    </row>
    <row r="4" spans="2:4" x14ac:dyDescent="0.35">
      <c r="B4" s="11"/>
      <c r="C4" s="29">
        <v>44377</v>
      </c>
      <c r="D4" s="3" t="s">
        <v>17</v>
      </c>
    </row>
    <row r="5" spans="2:4" x14ac:dyDescent="0.35">
      <c r="B5" s="11"/>
      <c r="C5" s="7"/>
      <c r="D5" s="3" t="s">
        <v>18</v>
      </c>
    </row>
    <row r="6" spans="2:4" x14ac:dyDescent="0.35">
      <c r="B6" s="11"/>
      <c r="C6" s="11"/>
      <c r="D6" s="14" t="s">
        <v>0</v>
      </c>
    </row>
    <row r="7" spans="2:4" x14ac:dyDescent="0.35">
      <c r="B7" s="15">
        <v>1</v>
      </c>
      <c r="C7" s="16" t="s">
        <v>41</v>
      </c>
      <c r="D7" s="17">
        <v>50677541.428371027</v>
      </c>
    </row>
    <row r="8" spans="2:4" x14ac:dyDescent="0.35">
      <c r="B8" s="15">
        <v>2</v>
      </c>
      <c r="C8" s="16" t="s">
        <v>42</v>
      </c>
      <c r="D8" s="18">
        <v>0</v>
      </c>
    </row>
    <row r="9" spans="2:4" x14ac:dyDescent="0.35">
      <c r="B9" s="15">
        <v>3</v>
      </c>
      <c r="C9" s="16" t="s">
        <v>43</v>
      </c>
      <c r="D9" s="17">
        <v>0</v>
      </c>
    </row>
    <row r="10" spans="2:4" x14ac:dyDescent="0.35">
      <c r="B10" s="31" t="s">
        <v>39</v>
      </c>
      <c r="C10" s="11"/>
      <c r="D10" s="11"/>
    </row>
  </sheetData>
  <sheetProtection algorithmName="SHA-512" hashValue="/3qLpzQuKmfai05sD1O0Zzz8OhDOYN+2wNgksTp+7uAMkQmHRzPL+mui569m9e2TDcD5AT21jwbdnSIWZntz+Q==" saltValue="7HljJZCvGI55XfkNJD4U5A==" spinCount="100000" sheet="1" objects="1" scenarios="1"/>
  <conditionalFormatting sqref="D7:D9">
    <cfRule type="cellIs" dxfId="2" priority="1" stopIfTrue="1"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0EA1-D0EA-4273-BE81-962DD6776299}">
  <sheetPr>
    <tabColor theme="4" tint="0.79998168889431442"/>
  </sheetPr>
  <dimension ref="B2:D46"/>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332</v>
      </c>
      <c r="C2" s="26" t="s">
        <v>56</v>
      </c>
      <c r="D2" s="27" t="s">
        <v>335</v>
      </c>
    </row>
    <row r="4" spans="2:4" x14ac:dyDescent="0.35">
      <c r="B4" s="25" t="s">
        <v>333</v>
      </c>
      <c r="C4" s="26" t="s">
        <v>56</v>
      </c>
      <c r="D4" s="27" t="s">
        <v>334</v>
      </c>
    </row>
    <row r="17" s="27" customFormat="1" x14ac:dyDescent="0.35"/>
    <row r="18" s="27" customFormat="1" x14ac:dyDescent="0.35"/>
    <row r="19" s="27" customFormat="1" x14ac:dyDescent="0.35"/>
    <row r="20" s="27" customFormat="1" x14ac:dyDescent="0.35"/>
    <row r="21" s="27" customFormat="1" x14ac:dyDescent="0.35"/>
    <row r="22" s="27" customFormat="1" x14ac:dyDescent="0.35"/>
    <row r="23" s="27" customFormat="1" x14ac:dyDescent="0.35"/>
    <row r="24" s="27" customFormat="1" x14ac:dyDescent="0.35"/>
    <row r="25" s="27" customFormat="1" x14ac:dyDescent="0.35"/>
    <row r="26" s="27" customFormat="1" x14ac:dyDescent="0.35"/>
    <row r="27" s="27" customFormat="1" x14ac:dyDescent="0.35"/>
    <row r="28" s="27" customFormat="1" x14ac:dyDescent="0.35"/>
    <row r="29" s="27" customFormat="1" x14ac:dyDescent="0.35"/>
    <row r="30" s="27" customFormat="1" x14ac:dyDescent="0.35"/>
    <row r="31" s="27" customFormat="1" x14ac:dyDescent="0.35"/>
    <row r="32" s="27" customFormat="1" x14ac:dyDescent="0.35"/>
    <row r="33" s="27" customFormat="1" x14ac:dyDescent="0.35"/>
    <row r="34" s="27" customFormat="1" x14ac:dyDescent="0.35"/>
    <row r="35" s="27" customFormat="1" x14ac:dyDescent="0.35"/>
    <row r="36" s="27" customFormat="1" x14ac:dyDescent="0.35"/>
    <row r="37" s="27" customFormat="1" x14ac:dyDescent="0.35"/>
    <row r="38" s="27" customFormat="1" x14ac:dyDescent="0.35"/>
    <row r="39" s="27" customFormat="1" x14ac:dyDescent="0.35"/>
    <row r="40" s="27" customFormat="1" x14ac:dyDescent="0.35"/>
    <row r="41" s="27" customFormat="1" x14ac:dyDescent="0.35"/>
    <row r="42" s="27" customFormat="1" x14ac:dyDescent="0.35"/>
    <row r="43" s="27" customFormat="1" x14ac:dyDescent="0.35"/>
    <row r="44" s="27" customFormat="1" x14ac:dyDescent="0.35"/>
    <row r="45" s="27" customFormat="1" x14ac:dyDescent="0.35"/>
    <row r="46" s="27" customFormat="1" x14ac:dyDescent="0.35"/>
  </sheetData>
  <sheetProtection algorithmName="SHA-512" hashValue="g6RUkfo2TvcWdnksEl3ZXdVBCVqRYpiKr8E9RCgsLe4v5VZ7IapT1qS3lC17ORPzIt7mIWf/LdOYYN2uJD9OCA==" saltValue="9TJBN+CQ7Y8hl3cb4jBQhA==" spinCount="100000" sheet="1" objects="1" scenarios="1"/>
  <hyperlinks>
    <hyperlink ref="B2" location="'LR1'!A1" display="EU LR1" xr:uid="{11F189E8-D5FB-48C1-B2EC-E64D61BECAD7}"/>
    <hyperlink ref="B4" location="'LR3'!A1" display="EU LR3" xr:uid="{9EA2D527-A9A9-4795-AF01-30D3BA2DE8E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825A-6652-4633-9DE3-1BACEA3C4E8C}">
  <dimension ref="B2:G22"/>
  <sheetViews>
    <sheetView workbookViewId="0"/>
  </sheetViews>
  <sheetFormatPr defaultRowHeight="13.5" x14ac:dyDescent="0.35"/>
  <cols>
    <col min="1" max="1" width="8.796875" style="1"/>
    <col min="2" max="2" width="5.09765625" style="1" customWidth="1"/>
    <col min="3" max="3" width="81.19921875" style="1" customWidth="1"/>
    <col min="4" max="4" width="19.3984375" style="1" customWidth="1"/>
    <col min="5" max="16384" width="8.796875" style="1"/>
  </cols>
  <sheetData>
    <row r="2" spans="2:7" ht="15.5" x14ac:dyDescent="0.35">
      <c r="B2" s="47" t="s">
        <v>336</v>
      </c>
      <c r="C2" s="44"/>
      <c r="D2" s="175"/>
    </row>
    <row r="3" spans="2:7" x14ac:dyDescent="0.35">
      <c r="B3" s="45"/>
      <c r="C3" s="45"/>
      <c r="D3" s="31" t="s">
        <v>17</v>
      </c>
    </row>
    <row r="4" spans="2:7" x14ac:dyDescent="0.35">
      <c r="B4" s="30"/>
      <c r="C4" s="30"/>
      <c r="D4" s="31" t="s">
        <v>18</v>
      </c>
    </row>
    <row r="5" spans="2:7" x14ac:dyDescent="0.35">
      <c r="B5" s="176"/>
      <c r="C5" s="176"/>
      <c r="D5" s="177" t="s">
        <v>0</v>
      </c>
    </row>
    <row r="6" spans="2:7" x14ac:dyDescent="0.35">
      <c r="B6" s="176"/>
      <c r="C6" s="176"/>
      <c r="D6" s="178" t="s">
        <v>337</v>
      </c>
    </row>
    <row r="7" spans="2:7" x14ac:dyDescent="0.35">
      <c r="B7" s="179">
        <v>1</v>
      </c>
      <c r="C7" s="64" t="s">
        <v>338</v>
      </c>
      <c r="D7" s="182">
        <v>104107028.96333</v>
      </c>
    </row>
    <row r="8" spans="2:7" ht="26" x14ac:dyDescent="0.35">
      <c r="B8" s="57">
        <v>2</v>
      </c>
      <c r="C8" s="64" t="s">
        <v>339</v>
      </c>
      <c r="D8" s="182">
        <v>0</v>
      </c>
    </row>
    <row r="9" spans="2:7" ht="26" x14ac:dyDescent="0.35">
      <c r="B9" s="57">
        <v>3</v>
      </c>
      <c r="C9" s="64" t="s">
        <v>340</v>
      </c>
      <c r="D9" s="182">
        <v>0</v>
      </c>
    </row>
    <row r="10" spans="2:7" x14ac:dyDescent="0.35">
      <c r="B10" s="57">
        <v>4</v>
      </c>
      <c r="C10" s="64" t="s">
        <v>341</v>
      </c>
      <c r="D10" s="182">
        <v>0</v>
      </c>
    </row>
    <row r="11" spans="2:7" ht="39" x14ac:dyDescent="0.35">
      <c r="B11" s="57">
        <v>5</v>
      </c>
      <c r="C11" s="69" t="s">
        <v>342</v>
      </c>
      <c r="D11" s="182">
        <v>0</v>
      </c>
    </row>
    <row r="12" spans="2:7" ht="26" x14ac:dyDescent="0.35">
      <c r="B12" s="57">
        <v>6</v>
      </c>
      <c r="C12" s="64" t="s">
        <v>343</v>
      </c>
      <c r="D12" s="182">
        <v>0</v>
      </c>
    </row>
    <row r="13" spans="2:7" x14ac:dyDescent="0.35">
      <c r="B13" s="57">
        <v>7</v>
      </c>
      <c r="C13" s="64" t="s">
        <v>344</v>
      </c>
      <c r="D13" s="182">
        <v>0</v>
      </c>
    </row>
    <row r="14" spans="2:7" x14ac:dyDescent="0.35">
      <c r="B14" s="57">
        <v>8</v>
      </c>
      <c r="C14" s="64" t="s">
        <v>345</v>
      </c>
      <c r="D14" s="182">
        <v>470056.40821272897</v>
      </c>
    </row>
    <row r="15" spans="2:7" x14ac:dyDescent="0.35">
      <c r="B15" s="57">
        <v>9</v>
      </c>
      <c r="C15" s="64" t="s">
        <v>346</v>
      </c>
      <c r="D15" s="182">
        <v>0</v>
      </c>
      <c r="G15" s="1" t="s">
        <v>347</v>
      </c>
    </row>
    <row r="16" spans="2:7" ht="26" x14ac:dyDescent="0.35">
      <c r="B16" s="57">
        <v>10</v>
      </c>
      <c r="C16" s="64" t="s">
        <v>348</v>
      </c>
      <c r="D16" s="182">
        <v>2765147.5690000001</v>
      </c>
    </row>
    <row r="17" spans="2:4" ht="26" x14ac:dyDescent="0.35">
      <c r="B17" s="57">
        <v>11</v>
      </c>
      <c r="C17" s="69" t="s">
        <v>349</v>
      </c>
      <c r="D17" s="182">
        <v>-24434.676173</v>
      </c>
    </row>
    <row r="18" spans="2:4" ht="26" x14ac:dyDescent="0.35">
      <c r="B18" s="57" t="s">
        <v>93</v>
      </c>
      <c r="C18" s="69" t="s">
        <v>350</v>
      </c>
      <c r="D18" s="182">
        <v>0</v>
      </c>
    </row>
    <row r="19" spans="2:4" ht="26" x14ac:dyDescent="0.35">
      <c r="B19" s="57" t="s">
        <v>351</v>
      </c>
      <c r="C19" s="69" t="s">
        <v>352</v>
      </c>
      <c r="D19" s="182">
        <v>0</v>
      </c>
    </row>
    <row r="20" spans="2:4" x14ac:dyDescent="0.35">
      <c r="B20" s="57">
        <v>12</v>
      </c>
      <c r="C20" s="64" t="s">
        <v>353</v>
      </c>
      <c r="D20" s="182">
        <v>-804008.1531187183</v>
      </c>
    </row>
    <row r="21" spans="2:4" x14ac:dyDescent="0.35">
      <c r="B21" s="180">
        <v>13</v>
      </c>
      <c r="C21" s="181" t="s">
        <v>354</v>
      </c>
      <c r="D21" s="183">
        <v>107485614.70684156</v>
      </c>
    </row>
    <row r="22" spans="2:4" x14ac:dyDescent="0.35">
      <c r="B22" s="2" t="s">
        <v>39</v>
      </c>
    </row>
  </sheetData>
  <sheetProtection algorithmName="SHA-512" hashValue="+BPGUH8XKo1yVNcukVgQEx/knt1tRuFfjwdM3btYj9lYuf4fVdAuaLnu59wvbm5XZma6mFjYMxQ+i0n8UqUU5g==" saltValue="LPi2ifgNXXX6BTetqm3UH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9838-EDF5-4BC6-A2FE-8A5DC0E81A8D}">
  <dimension ref="B2:D21"/>
  <sheetViews>
    <sheetView workbookViewId="0"/>
  </sheetViews>
  <sheetFormatPr defaultColWidth="8.3984375" defaultRowHeight="12" x14ac:dyDescent="0.3"/>
  <cols>
    <col min="1" max="1" width="4.09765625" style="30" customWidth="1"/>
    <col min="2" max="2" width="6.59765625" style="30" customWidth="1"/>
    <col min="3" max="3" width="75.69921875" style="30" customWidth="1"/>
    <col min="4" max="4" width="17" style="30" customWidth="1"/>
    <col min="5" max="16384" width="8.3984375" style="30"/>
  </cols>
  <sheetData>
    <row r="2" spans="2:4" x14ac:dyDescent="0.3">
      <c r="B2" s="201" t="s">
        <v>355</v>
      </c>
      <c r="C2" s="201"/>
      <c r="D2" s="201"/>
    </row>
    <row r="3" spans="2:4" ht="24" customHeight="1" x14ac:dyDescent="0.3">
      <c r="B3" s="201"/>
      <c r="C3" s="201"/>
      <c r="D3" s="201"/>
    </row>
    <row r="4" spans="2:4" x14ac:dyDescent="0.3">
      <c r="B4" s="46"/>
      <c r="C4" s="46"/>
      <c r="D4" s="46"/>
    </row>
    <row r="5" spans="2:4" x14ac:dyDescent="0.3">
      <c r="B5" s="46"/>
      <c r="C5" s="46"/>
      <c r="D5" s="31" t="s">
        <v>17</v>
      </c>
    </row>
    <row r="6" spans="2:4" x14ac:dyDescent="0.3">
      <c r="B6" s="46"/>
      <c r="C6" s="46"/>
      <c r="D6" s="31" t="s">
        <v>18</v>
      </c>
    </row>
    <row r="7" spans="2:4" ht="13" x14ac:dyDescent="0.3">
      <c r="B7" s="146"/>
      <c r="C7" s="146"/>
      <c r="D7" s="202" t="s">
        <v>0</v>
      </c>
    </row>
    <row r="8" spans="2:4" ht="26" x14ac:dyDescent="0.3">
      <c r="B8" s="203"/>
      <c r="C8" s="203"/>
      <c r="D8" s="204" t="s">
        <v>356</v>
      </c>
    </row>
    <row r="9" spans="2:4" ht="26" x14ac:dyDescent="0.3">
      <c r="B9" s="134" t="s">
        <v>357</v>
      </c>
      <c r="C9" s="205" t="s">
        <v>358</v>
      </c>
      <c r="D9" s="207">
        <v>104216760.211</v>
      </c>
    </row>
    <row r="10" spans="2:4" ht="13" x14ac:dyDescent="0.3">
      <c r="B10" s="133" t="s">
        <v>359</v>
      </c>
      <c r="C10" s="206" t="s">
        <v>360</v>
      </c>
      <c r="D10" s="208">
        <v>0</v>
      </c>
    </row>
    <row r="11" spans="2:4" ht="13" x14ac:dyDescent="0.3">
      <c r="B11" s="133" t="s">
        <v>361</v>
      </c>
      <c r="C11" s="206" t="s">
        <v>362</v>
      </c>
      <c r="D11" s="208">
        <v>104216760.211</v>
      </c>
    </row>
    <row r="12" spans="2:4" ht="13" x14ac:dyDescent="0.3">
      <c r="B12" s="133" t="s">
        <v>363</v>
      </c>
      <c r="C12" s="206" t="s">
        <v>364</v>
      </c>
      <c r="D12" s="208">
        <v>0</v>
      </c>
    </row>
    <row r="13" spans="2:4" ht="13" x14ac:dyDescent="0.3">
      <c r="B13" s="133" t="s">
        <v>365</v>
      </c>
      <c r="C13" s="206" t="s">
        <v>366</v>
      </c>
      <c r="D13" s="208">
        <v>24258799.267999999</v>
      </c>
    </row>
    <row r="14" spans="2:4" ht="26" x14ac:dyDescent="0.3">
      <c r="B14" s="133" t="s">
        <v>367</v>
      </c>
      <c r="C14" s="206" t="s">
        <v>390</v>
      </c>
      <c r="D14" s="208">
        <v>249055.45600000001</v>
      </c>
    </row>
    <row r="15" spans="2:4" ht="13" x14ac:dyDescent="0.3">
      <c r="B15" s="133" t="s">
        <v>368</v>
      </c>
      <c r="C15" s="206" t="s">
        <v>369</v>
      </c>
      <c r="D15" s="208">
        <v>736272.96600000001</v>
      </c>
    </row>
    <row r="16" spans="2:4" ht="13" x14ac:dyDescent="0.3">
      <c r="B16" s="133" t="s">
        <v>370</v>
      </c>
      <c r="C16" s="206" t="s">
        <v>371</v>
      </c>
      <c r="D16" s="208">
        <v>43013553.466000006</v>
      </c>
    </row>
    <row r="17" spans="2:4" ht="13" x14ac:dyDescent="0.3">
      <c r="B17" s="133" t="s">
        <v>372</v>
      </c>
      <c r="C17" s="206" t="s">
        <v>373</v>
      </c>
      <c r="D17" s="208">
        <v>17728316.664000001</v>
      </c>
    </row>
    <row r="18" spans="2:4" ht="13" x14ac:dyDescent="0.3">
      <c r="B18" s="133" t="s">
        <v>374</v>
      </c>
      <c r="C18" s="206" t="s">
        <v>375</v>
      </c>
      <c r="D18" s="208">
        <v>12153096.847999999</v>
      </c>
    </row>
    <row r="19" spans="2:4" ht="13" x14ac:dyDescent="0.3">
      <c r="B19" s="133" t="s">
        <v>376</v>
      </c>
      <c r="C19" s="206" t="s">
        <v>377</v>
      </c>
      <c r="D19" s="208">
        <v>2157974.1540000001</v>
      </c>
    </row>
    <row r="20" spans="2:4" ht="13" x14ac:dyDescent="0.3">
      <c r="B20" s="133" t="s">
        <v>378</v>
      </c>
      <c r="C20" s="206" t="s">
        <v>379</v>
      </c>
      <c r="D20" s="208">
        <v>3919691.3890000004</v>
      </c>
    </row>
    <row r="21" spans="2:4" x14ac:dyDescent="0.3">
      <c r="B21" s="2" t="s">
        <v>39</v>
      </c>
    </row>
  </sheetData>
  <sheetProtection algorithmName="SHA-512" hashValue="92ZhbahRM9H7jwDvT+7V1W1I1NsXBMehOicV+qL7hmnl48cdaimRBXn0OhK/Ju2OMaOL+aQC7Hx79J0tW6mlPA==" saltValue="P+y+hrGkQ8QfkqZz1P9ycw==" spinCount="100000" sheet="1" objects="1" scenarios="1"/>
  <mergeCells count="1">
    <mergeCell ref="B2:D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436</v>
      </c>
      <c r="C2" s="26" t="s">
        <v>56</v>
      </c>
      <c r="D2" s="27" t="s">
        <v>437</v>
      </c>
    </row>
    <row r="4" spans="2:4" x14ac:dyDescent="0.35">
      <c r="B4" s="25" t="s">
        <v>438</v>
      </c>
      <c r="C4" s="26" t="s">
        <v>56</v>
      </c>
      <c r="D4" s="27" t="s">
        <v>118</v>
      </c>
    </row>
  </sheetData>
  <sheetProtection algorithmName="SHA-512" hashValue="OUo2w/mtZKsHAWhN6Y3kXUBuQS72HRhzv7k0isuMeFc5OPzuvhKOa69wFSv4jWmP90x6DKTqPr9vDVPJ1vdZQg==" saltValue="QRyLuCmk1GyJOF1Cqd+rog==" spinCount="100000" sheet="1" objects="1" scenarios="1"/>
  <hyperlinks>
    <hyperlink ref="B2" location="'LIQ1'!A1" display="EU LIQ1" xr:uid="{1832E8A2-AF69-4280-A14C-09CFC3C5E357}"/>
    <hyperlink ref="B4" location="'LIQ2'!A1" display="EU LIQ2" xr:uid="{05D673B3-3875-47EE-A19C-61B53EAD1607}"/>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dimension ref="B2:K46"/>
  <sheetViews>
    <sheetView workbookViewId="0"/>
  </sheetViews>
  <sheetFormatPr defaultRowHeight="13" x14ac:dyDescent="0.3"/>
  <cols>
    <col min="1" max="1" width="2.796875" style="11" customWidth="1"/>
    <col min="2" max="2" width="6.8984375" style="11" customWidth="1"/>
    <col min="3" max="3" width="30.69921875" style="11" customWidth="1"/>
    <col min="4" max="7" width="9.8984375" style="11" bestFit="1" customWidth="1"/>
    <col min="8" max="9" width="11.3984375" style="11" bestFit="1" customWidth="1"/>
    <col min="10" max="10" width="10.3984375" style="11" bestFit="1" customWidth="1"/>
    <col min="11" max="11" width="11.3984375" style="11" bestFit="1" customWidth="1"/>
    <col min="12" max="16384" width="8.796875" style="11"/>
  </cols>
  <sheetData>
    <row r="2" spans="2:11" ht="15.5" x14ac:dyDescent="0.3">
      <c r="B2" s="242" t="s">
        <v>391</v>
      </c>
      <c r="C2" s="209"/>
      <c r="D2" s="209"/>
      <c r="E2" s="209"/>
      <c r="F2" s="209"/>
      <c r="G2" s="209"/>
      <c r="H2" s="209"/>
    </row>
    <row r="3" spans="2:11" x14ac:dyDescent="0.3">
      <c r="K3" s="31" t="s">
        <v>17</v>
      </c>
    </row>
    <row r="4" spans="2:11" x14ac:dyDescent="0.3">
      <c r="C4" s="210"/>
      <c r="K4" s="31" t="s">
        <v>18</v>
      </c>
    </row>
    <row r="5" spans="2:11" x14ac:dyDescent="0.3">
      <c r="C5" s="210"/>
    </row>
    <row r="6" spans="2:11" x14ac:dyDescent="0.3">
      <c r="B6" s="211"/>
      <c r="D6" s="212" t="s">
        <v>0</v>
      </c>
      <c r="E6" s="212" t="s">
        <v>1</v>
      </c>
      <c r="F6" s="212" t="s">
        <v>2</v>
      </c>
      <c r="G6" s="212" t="s">
        <v>3</v>
      </c>
      <c r="H6" s="212" t="s">
        <v>4</v>
      </c>
      <c r="I6" s="212" t="s">
        <v>5</v>
      </c>
      <c r="J6" s="212" t="s">
        <v>6</v>
      </c>
      <c r="K6" s="212" t="s">
        <v>7</v>
      </c>
    </row>
    <row r="7" spans="2:11" ht="13" customHeight="1" x14ac:dyDescent="0.3">
      <c r="D7" s="213" t="s">
        <v>392</v>
      </c>
      <c r="E7" s="213"/>
      <c r="F7" s="213"/>
      <c r="G7" s="213"/>
      <c r="H7" s="214" t="s">
        <v>393</v>
      </c>
      <c r="I7" s="215"/>
      <c r="J7" s="215"/>
      <c r="K7" s="216"/>
    </row>
    <row r="8" spans="2:11" ht="26" x14ac:dyDescent="0.3">
      <c r="B8" s="176" t="s">
        <v>394</v>
      </c>
      <c r="C8" s="217" t="s">
        <v>395</v>
      </c>
      <c r="D8" s="14" t="s">
        <v>396</v>
      </c>
      <c r="E8" s="14" t="s">
        <v>397</v>
      </c>
      <c r="F8" s="14" t="s">
        <v>398</v>
      </c>
      <c r="G8" s="14" t="s">
        <v>399</v>
      </c>
      <c r="H8" s="14" t="s">
        <v>396</v>
      </c>
      <c r="I8" s="14" t="s">
        <v>397</v>
      </c>
      <c r="J8" s="14" t="s">
        <v>398</v>
      </c>
      <c r="K8" s="14" t="s">
        <v>399</v>
      </c>
    </row>
    <row r="9" spans="2:11" ht="26" x14ac:dyDescent="0.3">
      <c r="B9" s="176" t="s">
        <v>400</v>
      </c>
      <c r="C9" s="217" t="s">
        <v>401</v>
      </c>
      <c r="D9" s="218">
        <v>3</v>
      </c>
      <c r="E9" s="218">
        <v>3</v>
      </c>
      <c r="F9" s="218">
        <v>3</v>
      </c>
      <c r="G9" s="218">
        <v>3</v>
      </c>
      <c r="H9" s="218">
        <v>3</v>
      </c>
      <c r="I9" s="218">
        <v>3</v>
      </c>
      <c r="J9" s="218">
        <v>3</v>
      </c>
      <c r="K9" s="218">
        <v>3</v>
      </c>
    </row>
    <row r="10" spans="2:11" ht="13" customHeight="1" x14ac:dyDescent="0.3">
      <c r="B10" s="219" t="s">
        <v>402</v>
      </c>
      <c r="C10" s="220"/>
      <c r="D10" s="220"/>
      <c r="E10" s="220"/>
      <c r="F10" s="220"/>
      <c r="G10" s="220"/>
      <c r="H10" s="220"/>
      <c r="I10" s="220"/>
      <c r="J10" s="220"/>
      <c r="K10" s="221"/>
    </row>
    <row r="11" spans="2:11" ht="26" x14ac:dyDescent="0.3">
      <c r="B11" s="57">
        <v>1</v>
      </c>
      <c r="C11" s="217" t="s">
        <v>403</v>
      </c>
      <c r="D11" s="222"/>
      <c r="E11" s="222"/>
      <c r="F11" s="222"/>
      <c r="G11" s="222"/>
      <c r="H11" s="223">
        <v>23865903.455333333</v>
      </c>
      <c r="I11" s="223">
        <v>23387801.852000002</v>
      </c>
      <c r="J11" s="223">
        <v>20695270.259</v>
      </c>
      <c r="K11" s="223">
        <v>25441509.512666669</v>
      </c>
    </row>
    <row r="12" spans="2:11" ht="13" customHeight="1" x14ac:dyDescent="0.3">
      <c r="B12" s="219" t="s">
        <v>404</v>
      </c>
      <c r="C12" s="220"/>
      <c r="D12" s="220"/>
      <c r="E12" s="220"/>
      <c r="F12" s="220"/>
      <c r="G12" s="220"/>
      <c r="H12" s="220"/>
      <c r="I12" s="220"/>
      <c r="J12" s="220"/>
      <c r="K12" s="221"/>
    </row>
    <row r="13" spans="2:11" ht="39" x14ac:dyDescent="0.3">
      <c r="B13" s="57">
        <v>2</v>
      </c>
      <c r="C13" s="58" t="s">
        <v>405</v>
      </c>
      <c r="D13" s="223">
        <v>70560648.59966667</v>
      </c>
      <c r="E13" s="223">
        <v>69228120.836333334</v>
      </c>
      <c r="F13" s="223">
        <v>67340606.094999999</v>
      </c>
      <c r="G13" s="223">
        <v>68151761.748666674</v>
      </c>
      <c r="H13" s="223">
        <v>4107628.3046666668</v>
      </c>
      <c r="I13" s="223">
        <v>4031923.6786666666</v>
      </c>
      <c r="J13" s="223">
        <v>3843441.0276666661</v>
      </c>
      <c r="K13" s="223">
        <v>3841303.9580000001</v>
      </c>
    </row>
    <row r="14" spans="2:11" x14ac:dyDescent="0.3">
      <c r="B14" s="57">
        <v>3</v>
      </c>
      <c r="C14" s="224" t="s">
        <v>406</v>
      </c>
      <c r="D14" s="223">
        <v>52886251.357333332</v>
      </c>
      <c r="E14" s="223">
        <v>51261693.249666661</v>
      </c>
      <c r="F14" s="223">
        <v>49586411.623666666</v>
      </c>
      <c r="G14" s="223">
        <v>49654744.872666664</v>
      </c>
      <c r="H14" s="223">
        <v>2644312.568</v>
      </c>
      <c r="I14" s="223">
        <v>2563084.6623333339</v>
      </c>
      <c r="J14" s="223">
        <v>2479320.5813333336</v>
      </c>
      <c r="K14" s="223">
        <v>2482737.2436666666</v>
      </c>
    </row>
    <row r="15" spans="2:11" x14ac:dyDescent="0.3">
      <c r="B15" s="57">
        <v>4</v>
      </c>
      <c r="C15" s="224" t="s">
        <v>407</v>
      </c>
      <c r="D15" s="223">
        <v>11518149.733333334</v>
      </c>
      <c r="E15" s="223">
        <v>11573426.555666666</v>
      </c>
      <c r="F15" s="223">
        <v>10749638.842333334</v>
      </c>
      <c r="G15" s="223">
        <v>10725395.285666665</v>
      </c>
      <c r="H15" s="223">
        <v>1463315.7366666666</v>
      </c>
      <c r="I15" s="223">
        <v>1468839.0163333334</v>
      </c>
      <c r="J15" s="223">
        <v>1364120.4463333334</v>
      </c>
      <c r="K15" s="223">
        <v>1358566.7143333333</v>
      </c>
    </row>
    <row r="16" spans="2:11" x14ac:dyDescent="0.3">
      <c r="B16" s="57">
        <v>5</v>
      </c>
      <c r="C16" s="58" t="s">
        <v>408</v>
      </c>
      <c r="D16" s="223">
        <v>18701568.504000001</v>
      </c>
      <c r="E16" s="223">
        <v>17764040.787666667</v>
      </c>
      <c r="F16" s="223">
        <v>16594079.584666666</v>
      </c>
      <c r="G16" s="223">
        <v>18613255.005666669</v>
      </c>
      <c r="H16" s="223">
        <v>8107408.1786666662</v>
      </c>
      <c r="I16" s="223">
        <v>7803413.227</v>
      </c>
      <c r="J16" s="223">
        <v>7338357.7226666668</v>
      </c>
      <c r="K16" s="223">
        <v>8563128.7036666665</v>
      </c>
    </row>
    <row r="17" spans="2:11" ht="39" x14ac:dyDescent="0.3">
      <c r="B17" s="57">
        <v>6</v>
      </c>
      <c r="C17" s="224" t="s">
        <v>409</v>
      </c>
      <c r="D17" s="223">
        <v>0</v>
      </c>
      <c r="E17" s="223">
        <v>0</v>
      </c>
      <c r="F17" s="223">
        <v>0</v>
      </c>
      <c r="G17" s="223">
        <v>0</v>
      </c>
      <c r="H17" s="223">
        <v>0</v>
      </c>
      <c r="I17" s="223">
        <v>0</v>
      </c>
      <c r="J17" s="223">
        <v>0</v>
      </c>
      <c r="K17" s="223">
        <v>0</v>
      </c>
    </row>
    <row r="18" spans="2:11" ht="26" x14ac:dyDescent="0.3">
      <c r="B18" s="57">
        <v>7</v>
      </c>
      <c r="C18" s="224" t="s">
        <v>410</v>
      </c>
      <c r="D18" s="223">
        <v>18701568.504000001</v>
      </c>
      <c r="E18" s="223">
        <v>17764040.787666667</v>
      </c>
      <c r="F18" s="223">
        <v>16594079.584666666</v>
      </c>
      <c r="G18" s="223">
        <v>18613255.005666669</v>
      </c>
      <c r="H18" s="223">
        <v>8107408.1786666662</v>
      </c>
      <c r="I18" s="223">
        <v>7803413.227</v>
      </c>
      <c r="J18" s="223">
        <v>7338357.7226666668</v>
      </c>
      <c r="K18" s="223">
        <v>8563128.7036666665</v>
      </c>
    </row>
    <row r="19" spans="2:11" x14ac:dyDescent="0.3">
      <c r="B19" s="57">
        <v>8</v>
      </c>
      <c r="C19" s="224" t="s">
        <v>411</v>
      </c>
      <c r="D19" s="223">
        <v>0</v>
      </c>
      <c r="E19" s="223">
        <v>0</v>
      </c>
      <c r="F19" s="223">
        <v>0</v>
      </c>
      <c r="G19" s="223">
        <v>0</v>
      </c>
      <c r="H19" s="223">
        <v>0</v>
      </c>
      <c r="I19" s="223">
        <v>0</v>
      </c>
      <c r="J19" s="223">
        <v>0</v>
      </c>
      <c r="K19" s="223">
        <v>0</v>
      </c>
    </row>
    <row r="20" spans="2:11" x14ac:dyDescent="0.3">
      <c r="B20" s="57">
        <v>9</v>
      </c>
      <c r="C20" s="224" t="s">
        <v>412</v>
      </c>
      <c r="D20" s="225"/>
      <c r="E20" s="225"/>
      <c r="F20" s="225"/>
      <c r="G20" s="225"/>
      <c r="H20" s="223">
        <v>0</v>
      </c>
      <c r="I20" s="223">
        <v>0</v>
      </c>
      <c r="J20" s="223">
        <v>520.6823333333333</v>
      </c>
      <c r="K20" s="223">
        <v>0</v>
      </c>
    </row>
    <row r="21" spans="2:11" x14ac:dyDescent="0.3">
      <c r="B21" s="57">
        <v>10</v>
      </c>
      <c r="C21" s="58" t="s">
        <v>413</v>
      </c>
      <c r="D21" s="223">
        <v>12655525.907</v>
      </c>
      <c r="E21" s="223">
        <v>12589192.424333334</v>
      </c>
      <c r="F21" s="223">
        <v>12488742.034333333</v>
      </c>
      <c r="G21" s="223">
        <v>12648229.249666667</v>
      </c>
      <c r="H21" s="223">
        <v>2052688.8283333334</v>
      </c>
      <c r="I21" s="223">
        <v>2079559.5393333333</v>
      </c>
      <c r="J21" s="223">
        <v>2102527.273333333</v>
      </c>
      <c r="K21" s="223">
        <v>2128816.1763333334</v>
      </c>
    </row>
    <row r="22" spans="2:11" ht="39" x14ac:dyDescent="0.3">
      <c r="B22" s="57">
        <v>11</v>
      </c>
      <c r="C22" s="224" t="s">
        <v>414</v>
      </c>
      <c r="D22" s="223">
        <v>898364.90899999999</v>
      </c>
      <c r="E22" s="223">
        <v>899788.79733333341</v>
      </c>
      <c r="F22" s="223">
        <v>910562.21766666661</v>
      </c>
      <c r="G22" s="223">
        <v>908948.89233333338</v>
      </c>
      <c r="H22" s="223">
        <v>898364.90899999999</v>
      </c>
      <c r="I22" s="223">
        <v>899788.79733333341</v>
      </c>
      <c r="J22" s="223">
        <v>910562.21766666661</v>
      </c>
      <c r="K22" s="223">
        <v>908948.89233333338</v>
      </c>
    </row>
    <row r="23" spans="2:11" ht="26" x14ac:dyDescent="0.3">
      <c r="B23" s="57">
        <v>12</v>
      </c>
      <c r="C23" s="224" t="s">
        <v>415</v>
      </c>
      <c r="D23" s="223">
        <v>0</v>
      </c>
      <c r="E23" s="223">
        <v>0</v>
      </c>
      <c r="F23" s="223">
        <v>0</v>
      </c>
      <c r="G23" s="223">
        <v>0</v>
      </c>
      <c r="H23" s="223">
        <v>0</v>
      </c>
      <c r="I23" s="223">
        <v>0</v>
      </c>
      <c r="J23" s="223">
        <v>0</v>
      </c>
      <c r="K23" s="223">
        <v>0</v>
      </c>
    </row>
    <row r="24" spans="2:11" x14ac:dyDescent="0.3">
      <c r="B24" s="57">
        <v>13</v>
      </c>
      <c r="C24" s="224" t="s">
        <v>416</v>
      </c>
      <c r="D24" s="223">
        <v>11757160.998</v>
      </c>
      <c r="E24" s="223">
        <v>11689403.627</v>
      </c>
      <c r="F24" s="223">
        <v>11578179.816666666</v>
      </c>
      <c r="G24" s="223">
        <v>11739280.357333332</v>
      </c>
      <c r="H24" s="223">
        <v>1154323.9193333331</v>
      </c>
      <c r="I24" s="223">
        <v>1179770.7419999999</v>
      </c>
      <c r="J24" s="223">
        <v>1191965.0556666667</v>
      </c>
      <c r="K24" s="223">
        <v>1219867.284</v>
      </c>
    </row>
    <row r="25" spans="2:11" ht="26" x14ac:dyDescent="0.3">
      <c r="B25" s="57">
        <v>14</v>
      </c>
      <c r="C25" s="58" t="s">
        <v>417</v>
      </c>
      <c r="D25" s="223">
        <v>79056.991999999998</v>
      </c>
      <c r="E25" s="223">
        <v>22282.261999999999</v>
      </c>
      <c r="F25" s="223">
        <v>60643.496666666666</v>
      </c>
      <c r="G25" s="223">
        <v>24324.919000000002</v>
      </c>
      <c r="H25" s="223">
        <v>40979.263333333336</v>
      </c>
      <c r="I25" s="223">
        <v>20372.423999999999</v>
      </c>
      <c r="J25" s="223">
        <v>55327.207333333332</v>
      </c>
      <c r="K25" s="223">
        <v>19918.082999999999</v>
      </c>
    </row>
    <row r="26" spans="2:11" ht="26" x14ac:dyDescent="0.3">
      <c r="B26" s="57">
        <v>15</v>
      </c>
      <c r="C26" s="58" t="s">
        <v>418</v>
      </c>
      <c r="D26" s="223">
        <v>1182402.7220000001</v>
      </c>
      <c r="E26" s="223">
        <v>1122182.6836666667</v>
      </c>
      <c r="F26" s="223">
        <v>1060187.3570000001</v>
      </c>
      <c r="G26" s="223">
        <v>1101648.216</v>
      </c>
      <c r="H26" s="223">
        <v>1182402.7220000001</v>
      </c>
      <c r="I26" s="223">
        <v>1122182.6836666667</v>
      </c>
      <c r="J26" s="223">
        <v>1060187.3570000001</v>
      </c>
      <c r="K26" s="223">
        <v>1101648.216</v>
      </c>
    </row>
    <row r="27" spans="2:11" x14ac:dyDescent="0.3">
      <c r="B27" s="57">
        <v>16</v>
      </c>
      <c r="C27" s="58" t="s">
        <v>419</v>
      </c>
      <c r="D27" s="222"/>
      <c r="E27" s="222"/>
      <c r="F27" s="222"/>
      <c r="G27" s="222"/>
      <c r="H27" s="223">
        <v>15491107.297</v>
      </c>
      <c r="I27" s="223">
        <v>15057451.552666666</v>
      </c>
      <c r="J27" s="223">
        <v>14400361.270333335</v>
      </c>
      <c r="K27" s="223">
        <v>15654815.137</v>
      </c>
    </row>
    <row r="28" spans="2:11" x14ac:dyDescent="0.3">
      <c r="B28" s="226" t="s">
        <v>420</v>
      </c>
      <c r="C28" s="226"/>
      <c r="D28" s="226"/>
      <c r="E28" s="226"/>
      <c r="F28" s="226"/>
      <c r="G28" s="226"/>
      <c r="H28" s="226"/>
      <c r="I28" s="226"/>
      <c r="J28" s="226"/>
      <c r="K28" s="226"/>
    </row>
    <row r="29" spans="2:11" ht="26" x14ac:dyDescent="0.3">
      <c r="B29" s="57">
        <v>17</v>
      </c>
      <c r="C29" s="58" t="s">
        <v>421</v>
      </c>
      <c r="D29" s="223">
        <v>56440.147666666664</v>
      </c>
      <c r="E29" s="223">
        <v>15660.296</v>
      </c>
      <c r="F29" s="223">
        <v>48388.756333333331</v>
      </c>
      <c r="G29" s="223">
        <v>25773.714</v>
      </c>
      <c r="H29" s="223">
        <v>0</v>
      </c>
      <c r="I29" s="223">
        <v>0</v>
      </c>
      <c r="J29" s="223">
        <v>839.10807763204627</v>
      </c>
      <c r="K29" s="223">
        <v>786.7219801473301</v>
      </c>
    </row>
    <row r="30" spans="2:11" ht="26" x14ac:dyDescent="0.3">
      <c r="B30" s="57">
        <v>18</v>
      </c>
      <c r="C30" s="58" t="s">
        <v>422</v>
      </c>
      <c r="D30" s="223">
        <v>2230332.2886666665</v>
      </c>
      <c r="E30" s="223">
        <v>2457348.4619999998</v>
      </c>
      <c r="F30" s="223">
        <v>2410494.2413333333</v>
      </c>
      <c r="G30" s="223">
        <v>2340409.1513333335</v>
      </c>
      <c r="H30" s="223">
        <v>1929288.1133333333</v>
      </c>
      <c r="I30" s="223">
        <v>1985170.6033333333</v>
      </c>
      <c r="J30" s="223">
        <v>1857404.0623333333</v>
      </c>
      <c r="K30" s="223">
        <v>1796245.1483333332</v>
      </c>
    </row>
    <row r="31" spans="2:11" x14ac:dyDescent="0.3">
      <c r="B31" s="57">
        <v>19</v>
      </c>
      <c r="C31" s="58" t="s">
        <v>423</v>
      </c>
      <c r="D31" s="223">
        <v>20086.309666666668</v>
      </c>
      <c r="E31" s="223">
        <v>22762.629000000001</v>
      </c>
      <c r="F31" s="223">
        <v>9338.597333333335</v>
      </c>
      <c r="G31" s="223">
        <v>57442.625666666667</v>
      </c>
      <c r="H31" s="223">
        <v>20086.309666666668</v>
      </c>
      <c r="I31" s="223">
        <v>22762.629000000001</v>
      </c>
      <c r="J31" s="223">
        <v>9338.597333333335</v>
      </c>
      <c r="K31" s="223">
        <v>57442.625666666667</v>
      </c>
    </row>
    <row r="32" spans="2:11" ht="13" customHeight="1" x14ac:dyDescent="0.3">
      <c r="B32" s="227" t="s">
        <v>143</v>
      </c>
      <c r="C32" s="228" t="s">
        <v>424</v>
      </c>
      <c r="D32" s="222"/>
      <c r="E32" s="222"/>
      <c r="F32" s="222"/>
      <c r="G32" s="222"/>
      <c r="H32" s="229">
        <v>0</v>
      </c>
      <c r="I32" s="229">
        <v>0</v>
      </c>
      <c r="J32" s="229">
        <v>0</v>
      </c>
      <c r="K32" s="229">
        <v>0</v>
      </c>
    </row>
    <row r="33" spans="2:11" x14ac:dyDescent="0.3">
      <c r="B33" s="227"/>
      <c r="C33" s="228"/>
      <c r="D33" s="222"/>
      <c r="E33" s="222"/>
      <c r="F33" s="222"/>
      <c r="G33" s="222"/>
      <c r="H33" s="230"/>
      <c r="I33" s="230"/>
      <c r="J33" s="230"/>
      <c r="K33" s="230"/>
    </row>
    <row r="34" spans="2:11" ht="13" customHeight="1" x14ac:dyDescent="0.3">
      <c r="B34" s="227" t="s">
        <v>425</v>
      </c>
      <c r="C34" s="228" t="s">
        <v>426</v>
      </c>
      <c r="D34" s="222"/>
      <c r="E34" s="222"/>
      <c r="F34" s="222"/>
      <c r="G34" s="222"/>
      <c r="H34" s="231">
        <v>0</v>
      </c>
      <c r="I34" s="231">
        <v>0</v>
      </c>
      <c r="J34" s="231">
        <v>0</v>
      </c>
      <c r="K34" s="231">
        <v>0</v>
      </c>
    </row>
    <row r="35" spans="2:11" x14ac:dyDescent="0.3">
      <c r="B35" s="227"/>
      <c r="C35" s="228"/>
      <c r="D35" s="222"/>
      <c r="E35" s="222"/>
      <c r="F35" s="222"/>
      <c r="G35" s="222"/>
      <c r="H35" s="231"/>
      <c r="I35" s="231"/>
      <c r="J35" s="231"/>
      <c r="K35" s="231"/>
    </row>
    <row r="36" spans="2:11" x14ac:dyDescent="0.3">
      <c r="B36" s="57">
        <v>20</v>
      </c>
      <c r="C36" s="217" t="s">
        <v>427</v>
      </c>
      <c r="D36" s="223">
        <v>2306858.7459999998</v>
      </c>
      <c r="E36" s="223">
        <v>2495771.3869999996</v>
      </c>
      <c r="F36" s="223">
        <v>2468221.5950000002</v>
      </c>
      <c r="G36" s="223">
        <v>2423625.4909999999</v>
      </c>
      <c r="H36" s="223">
        <v>1949374.423</v>
      </c>
      <c r="I36" s="223">
        <v>2007933.2323333332</v>
      </c>
      <c r="J36" s="223">
        <v>1867581.7677442988</v>
      </c>
      <c r="K36" s="223">
        <v>1854474.4959801473</v>
      </c>
    </row>
    <row r="37" spans="2:11" x14ac:dyDescent="0.3">
      <c r="B37" s="227" t="s">
        <v>188</v>
      </c>
      <c r="C37" s="232" t="s">
        <v>428</v>
      </c>
      <c r="D37" s="231">
        <v>0</v>
      </c>
      <c r="E37" s="231">
        <v>0</v>
      </c>
      <c r="F37" s="231">
        <v>0</v>
      </c>
      <c r="G37" s="231">
        <v>0</v>
      </c>
      <c r="H37" s="231">
        <v>0</v>
      </c>
      <c r="I37" s="231">
        <v>0</v>
      </c>
      <c r="J37" s="231">
        <v>0</v>
      </c>
      <c r="K37" s="231">
        <v>0</v>
      </c>
    </row>
    <row r="38" spans="2:11" x14ac:dyDescent="0.3">
      <c r="B38" s="227"/>
      <c r="C38" s="232"/>
      <c r="D38" s="231"/>
      <c r="E38" s="231"/>
      <c r="F38" s="231"/>
      <c r="G38" s="231"/>
      <c r="H38" s="231"/>
      <c r="I38" s="231"/>
      <c r="J38" s="231"/>
      <c r="K38" s="231"/>
    </row>
    <row r="39" spans="2:11" ht="13" customHeight="1" x14ac:dyDescent="0.3">
      <c r="B39" s="227" t="s">
        <v>190</v>
      </c>
      <c r="C39" s="232" t="s">
        <v>429</v>
      </c>
      <c r="D39" s="231">
        <v>0</v>
      </c>
      <c r="E39" s="231">
        <v>0</v>
      </c>
      <c r="F39" s="231">
        <v>0</v>
      </c>
      <c r="G39" s="231">
        <v>0</v>
      </c>
      <c r="H39" s="231">
        <v>0</v>
      </c>
      <c r="I39" s="231">
        <v>0</v>
      </c>
      <c r="J39" s="231">
        <v>0</v>
      </c>
      <c r="K39" s="231">
        <v>0</v>
      </c>
    </row>
    <row r="40" spans="2:11" x14ac:dyDescent="0.3">
      <c r="B40" s="227"/>
      <c r="C40" s="232"/>
      <c r="D40" s="231"/>
      <c r="E40" s="231"/>
      <c r="F40" s="231"/>
      <c r="G40" s="231"/>
      <c r="H40" s="231"/>
      <c r="I40" s="231"/>
      <c r="J40" s="231"/>
      <c r="K40" s="231"/>
    </row>
    <row r="41" spans="2:11" ht="13" customHeight="1" x14ac:dyDescent="0.3">
      <c r="B41" s="227" t="s">
        <v>192</v>
      </c>
      <c r="C41" s="232" t="s">
        <v>430</v>
      </c>
      <c r="D41" s="233">
        <v>2306858.7459999998</v>
      </c>
      <c r="E41" s="234">
        <v>2495771.3869999996</v>
      </c>
      <c r="F41" s="234">
        <v>2468221.5950000002</v>
      </c>
      <c r="G41" s="234">
        <v>2423625.4909999999</v>
      </c>
      <c r="H41" s="234">
        <v>1949374.423</v>
      </c>
      <c r="I41" s="234">
        <v>2007933.2323333332</v>
      </c>
      <c r="J41" s="234">
        <v>1867581.7677442988</v>
      </c>
      <c r="K41" s="234">
        <v>1854474.4959801473</v>
      </c>
    </row>
    <row r="42" spans="2:11" x14ac:dyDescent="0.3">
      <c r="B42" s="227"/>
      <c r="C42" s="232"/>
      <c r="D42" s="230"/>
      <c r="E42" s="231"/>
      <c r="F42" s="231"/>
      <c r="G42" s="231"/>
      <c r="H42" s="231"/>
      <c r="I42" s="231"/>
      <c r="J42" s="231"/>
      <c r="K42" s="231"/>
    </row>
    <row r="43" spans="2:11" ht="13.5" x14ac:dyDescent="0.35">
      <c r="B43" s="235" t="s">
        <v>431</v>
      </c>
      <c r="C43" s="236"/>
      <c r="D43" s="236"/>
      <c r="E43" s="236"/>
      <c r="F43" s="236"/>
      <c r="G43" s="236"/>
      <c r="H43" s="236"/>
      <c r="I43" s="236"/>
      <c r="J43" s="236"/>
      <c r="K43" s="237"/>
    </row>
    <row r="44" spans="2:11" x14ac:dyDescent="0.3">
      <c r="B44" s="238" t="s">
        <v>432</v>
      </c>
      <c r="C44" s="239" t="s">
        <v>433</v>
      </c>
      <c r="D44" s="240"/>
      <c r="E44" s="240"/>
      <c r="F44" s="240"/>
      <c r="G44" s="240"/>
      <c r="H44" s="234">
        <v>23865903.455333333</v>
      </c>
      <c r="I44" s="234">
        <v>23387801.852000002</v>
      </c>
      <c r="J44" s="234">
        <v>20695270.259</v>
      </c>
      <c r="K44" s="234">
        <v>25441509.512666669</v>
      </c>
    </row>
    <row r="45" spans="2:11" x14ac:dyDescent="0.3">
      <c r="B45" s="238">
        <v>22</v>
      </c>
      <c r="C45" s="239" t="s">
        <v>434</v>
      </c>
      <c r="D45" s="240"/>
      <c r="E45" s="240"/>
      <c r="F45" s="240"/>
      <c r="G45" s="240"/>
      <c r="H45" s="231">
        <v>13541732.874</v>
      </c>
      <c r="I45" s="231">
        <v>13049518.320333334</v>
      </c>
      <c r="J45" s="231">
        <v>12532779.502589036</v>
      </c>
      <c r="K45" s="231">
        <v>13800340.641019851</v>
      </c>
    </row>
    <row r="46" spans="2:11" x14ac:dyDescent="0.3">
      <c r="B46" s="238">
        <v>23</v>
      </c>
      <c r="C46" s="239" t="s">
        <v>435</v>
      </c>
      <c r="D46" s="240"/>
      <c r="E46" s="240"/>
      <c r="F46" s="240"/>
      <c r="G46" s="240"/>
      <c r="H46" s="241">
        <v>1.7626610300020655</v>
      </c>
      <c r="I46" s="241">
        <v>1.7920941110440278</v>
      </c>
      <c r="J46" s="241">
        <v>1.6499621807566436</v>
      </c>
      <c r="K46" s="241">
        <v>1.8439823215962718</v>
      </c>
    </row>
  </sheetData>
  <sheetProtection algorithmName="SHA-512" hashValue="Yu+ay7Bi9l6y/8HZBYGoA4Xh+5HsdEDNQMY0zJ1by3Sp3bpSAz5QeVjymNirpxqiLxouVuKj/PE1M29kONHqzg==" saltValue="cXGhFCMKXhbhi0UtevEZWA==" spinCount="100000" sheet="1" objects="1" scenarios="1"/>
  <mergeCells count="60">
    <mergeCell ref="D46:G46"/>
    <mergeCell ref="K41:K42"/>
    <mergeCell ref="B43:K43"/>
    <mergeCell ref="D44:G44"/>
    <mergeCell ref="H44:H45"/>
    <mergeCell ref="I44:I45"/>
    <mergeCell ref="J44:J45"/>
    <mergeCell ref="K44:K45"/>
    <mergeCell ref="D45:G45"/>
    <mergeCell ref="K39:K40"/>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7:G7"/>
    <mergeCell ref="H7:K7"/>
    <mergeCell ref="B10:K10"/>
    <mergeCell ref="D11:G11"/>
    <mergeCell ref="B12:K12"/>
    <mergeCell ref="D20:G2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FAC3-C5D2-4033-A1C2-B23BCF677E08}">
  <dimension ref="A2:H44"/>
  <sheetViews>
    <sheetView workbookViewId="0"/>
  </sheetViews>
  <sheetFormatPr defaultRowHeight="13" x14ac:dyDescent="0.3"/>
  <cols>
    <col min="1" max="1" width="2.5" style="11" customWidth="1"/>
    <col min="2" max="2" width="5.796875" style="11" customWidth="1"/>
    <col min="3" max="3" width="42.69921875" style="11" customWidth="1"/>
    <col min="4" max="8" width="15.69921875" style="11" customWidth="1"/>
    <col min="9" max="16384" width="8.796875" style="11"/>
  </cols>
  <sheetData>
    <row r="2" spans="1:8" ht="15.5" x14ac:dyDescent="0.3">
      <c r="B2" s="242" t="s">
        <v>439</v>
      </c>
      <c r="C2" s="209"/>
      <c r="D2" s="209"/>
      <c r="H2" s="31" t="s">
        <v>17</v>
      </c>
    </row>
    <row r="3" spans="1:8" x14ac:dyDescent="0.3">
      <c r="B3" s="243" t="s">
        <v>440</v>
      </c>
      <c r="H3" s="31" t="s">
        <v>18</v>
      </c>
    </row>
    <row r="4" spans="1:8" ht="13.5" thickBot="1" x14ac:dyDescent="0.35">
      <c r="A4" s="243"/>
      <c r="B4" s="243"/>
      <c r="C4" s="243"/>
      <c r="D4" s="243"/>
      <c r="E4" s="243"/>
      <c r="F4" s="243"/>
      <c r="G4" s="243"/>
      <c r="H4" s="243"/>
    </row>
    <row r="5" spans="1:8" ht="13.5" thickBot="1" x14ac:dyDescent="0.35">
      <c r="B5" s="244"/>
      <c r="C5" s="245"/>
      <c r="D5" s="246" t="s">
        <v>0</v>
      </c>
      <c r="E5" s="246" t="s">
        <v>1</v>
      </c>
      <c r="F5" s="247" t="s">
        <v>2</v>
      </c>
      <c r="G5" s="248" t="s">
        <v>3</v>
      </c>
      <c r="H5" s="249" t="s">
        <v>4</v>
      </c>
    </row>
    <row r="6" spans="1:8" ht="13.5" customHeight="1" thickBot="1" x14ac:dyDescent="0.35">
      <c r="B6" s="250"/>
      <c r="C6" s="251"/>
      <c r="D6" s="252" t="s">
        <v>441</v>
      </c>
      <c r="E6" s="253"/>
      <c r="F6" s="253"/>
      <c r="G6" s="254"/>
      <c r="H6" s="255" t="s">
        <v>442</v>
      </c>
    </row>
    <row r="7" spans="1:8" ht="26.5" thickBot="1" x14ac:dyDescent="0.35">
      <c r="B7" s="256"/>
      <c r="C7" s="257"/>
      <c r="D7" s="258" t="s">
        <v>443</v>
      </c>
      <c r="E7" s="258" t="s">
        <v>444</v>
      </c>
      <c r="F7" s="258" t="s">
        <v>445</v>
      </c>
      <c r="G7" s="259" t="s">
        <v>446</v>
      </c>
      <c r="H7" s="260"/>
    </row>
    <row r="8" spans="1:8" ht="13.5" thickBot="1" x14ac:dyDescent="0.35">
      <c r="B8" s="261" t="s">
        <v>447</v>
      </c>
      <c r="C8" s="262"/>
      <c r="D8" s="262"/>
      <c r="E8" s="263"/>
      <c r="F8" s="262"/>
      <c r="G8" s="262"/>
      <c r="H8" s="264"/>
    </row>
    <row r="9" spans="1:8" ht="13.5" thickBot="1" x14ac:dyDescent="0.35">
      <c r="B9" s="265">
        <v>1</v>
      </c>
      <c r="C9" s="266" t="s">
        <v>448</v>
      </c>
      <c r="D9" s="267">
        <v>7921100.8359999992</v>
      </c>
      <c r="E9" s="268">
        <v>0</v>
      </c>
      <c r="F9" s="269">
        <v>0</v>
      </c>
      <c r="G9" s="270">
        <v>1530000</v>
      </c>
      <c r="H9" s="271">
        <v>9451100.8359999992</v>
      </c>
    </row>
    <row r="10" spans="1:8" ht="13.5" thickBot="1" x14ac:dyDescent="0.35">
      <c r="B10" s="272">
        <v>2</v>
      </c>
      <c r="C10" s="273" t="s">
        <v>449</v>
      </c>
      <c r="D10" s="274">
        <v>7921100.8359999992</v>
      </c>
      <c r="E10" s="274">
        <v>0</v>
      </c>
      <c r="F10" s="275">
        <v>0</v>
      </c>
      <c r="G10" s="276">
        <v>1530000</v>
      </c>
      <c r="H10" s="277">
        <v>9451100.8359999992</v>
      </c>
    </row>
    <row r="11" spans="1:8" ht="13.5" thickBot="1" x14ac:dyDescent="0.35">
      <c r="B11" s="272">
        <v>3</v>
      </c>
      <c r="C11" s="273" t="s">
        <v>450</v>
      </c>
      <c r="D11" s="278"/>
      <c r="E11" s="274">
        <v>0</v>
      </c>
      <c r="F11" s="275">
        <v>0</v>
      </c>
      <c r="G11" s="276">
        <v>0</v>
      </c>
      <c r="H11" s="277">
        <v>0</v>
      </c>
    </row>
    <row r="12" spans="1:8" ht="13.5" thickBot="1" x14ac:dyDescent="0.35">
      <c r="B12" s="279">
        <v>4</v>
      </c>
      <c r="C12" s="266" t="s">
        <v>451</v>
      </c>
      <c r="D12" s="278"/>
      <c r="E12" s="268">
        <v>66942181.372999996</v>
      </c>
      <c r="F12" s="269">
        <v>2270233.4550000001</v>
      </c>
      <c r="G12" s="280">
        <v>1593187.3959999999</v>
      </c>
      <c r="H12" s="281">
        <v>66739512.872999996</v>
      </c>
    </row>
    <row r="13" spans="1:8" ht="13.5" thickBot="1" x14ac:dyDescent="0.35">
      <c r="B13" s="272">
        <v>5</v>
      </c>
      <c r="C13" s="273" t="s">
        <v>406</v>
      </c>
      <c r="D13" s="278"/>
      <c r="E13" s="282">
        <v>55002796.141999997</v>
      </c>
      <c r="F13" s="283">
        <v>2100246.4880000004</v>
      </c>
      <c r="G13" s="276">
        <v>1477367.2899999998</v>
      </c>
      <c r="H13" s="277">
        <v>55725257.789000005</v>
      </c>
    </row>
    <row r="14" spans="1:8" ht="13.5" thickBot="1" x14ac:dyDescent="0.35">
      <c r="B14" s="272">
        <v>6</v>
      </c>
      <c r="C14" s="273" t="s">
        <v>407</v>
      </c>
      <c r="D14" s="278"/>
      <c r="E14" s="282">
        <v>11939385.231000001</v>
      </c>
      <c r="F14" s="283">
        <v>169986.967</v>
      </c>
      <c r="G14" s="276">
        <v>115820.106</v>
      </c>
      <c r="H14" s="277">
        <v>11014255.084000001</v>
      </c>
    </row>
    <row r="15" spans="1:8" ht="13.5" thickBot="1" x14ac:dyDescent="0.35">
      <c r="B15" s="279">
        <v>7</v>
      </c>
      <c r="C15" s="266" t="s">
        <v>452</v>
      </c>
      <c r="D15" s="278"/>
      <c r="E15" s="268">
        <v>19564090.218000002</v>
      </c>
      <c r="F15" s="269">
        <v>156332.473</v>
      </c>
      <c r="G15" s="280">
        <v>295762.451</v>
      </c>
      <c r="H15" s="281">
        <v>9311844.5374999996</v>
      </c>
    </row>
    <row r="16" spans="1:8" ht="13.5" thickBot="1" x14ac:dyDescent="0.35">
      <c r="B16" s="272">
        <v>8</v>
      </c>
      <c r="C16" s="273" t="s">
        <v>453</v>
      </c>
      <c r="D16" s="278"/>
      <c r="E16" s="282">
        <v>0</v>
      </c>
      <c r="F16" s="283">
        <v>0</v>
      </c>
      <c r="G16" s="276">
        <v>0</v>
      </c>
      <c r="H16" s="277">
        <v>0</v>
      </c>
    </row>
    <row r="17" spans="2:8" ht="13.5" thickBot="1" x14ac:dyDescent="0.35">
      <c r="B17" s="272">
        <v>9</v>
      </c>
      <c r="C17" s="284" t="s">
        <v>454</v>
      </c>
      <c r="D17" s="278"/>
      <c r="E17" s="282">
        <v>19564090.218000002</v>
      </c>
      <c r="F17" s="283">
        <v>156332.473</v>
      </c>
      <c r="G17" s="276">
        <v>295762.451</v>
      </c>
      <c r="H17" s="277">
        <v>9311844.5374999996</v>
      </c>
    </row>
    <row r="18" spans="2:8" ht="13.5" thickBot="1" x14ac:dyDescent="0.35">
      <c r="B18" s="279">
        <v>10</v>
      </c>
      <c r="C18" s="266" t="s">
        <v>455</v>
      </c>
      <c r="D18" s="278"/>
      <c r="E18" s="268">
        <v>0</v>
      </c>
      <c r="F18" s="269">
        <v>0</v>
      </c>
      <c r="G18" s="280">
        <v>0</v>
      </c>
      <c r="H18" s="281">
        <v>0</v>
      </c>
    </row>
    <row r="19" spans="2:8" ht="13.5" thickBot="1" x14ac:dyDescent="0.35">
      <c r="B19" s="279">
        <v>11</v>
      </c>
      <c r="C19" s="266" t="s">
        <v>456</v>
      </c>
      <c r="D19" s="268">
        <v>974.05899999999997</v>
      </c>
      <c r="E19" s="268">
        <v>0</v>
      </c>
      <c r="F19" s="269">
        <v>0</v>
      </c>
      <c r="G19" s="280">
        <v>3915493.5240000002</v>
      </c>
      <c r="H19" s="281">
        <v>3915493.5240000002</v>
      </c>
    </row>
    <row r="20" spans="2:8" ht="13.5" thickBot="1" x14ac:dyDescent="0.35">
      <c r="B20" s="272">
        <v>12</v>
      </c>
      <c r="C20" s="273" t="s">
        <v>457</v>
      </c>
      <c r="D20" s="282">
        <v>974.05899999999997</v>
      </c>
      <c r="E20" s="278"/>
      <c r="F20" s="285"/>
      <c r="G20" s="286"/>
      <c r="H20" s="287"/>
    </row>
    <row r="21" spans="2:8" ht="26.5" thickBot="1" x14ac:dyDescent="0.35">
      <c r="B21" s="272">
        <v>13</v>
      </c>
      <c r="C21" s="273" t="s">
        <v>458</v>
      </c>
      <c r="D21" s="278"/>
      <c r="E21" s="282">
        <v>0</v>
      </c>
      <c r="F21" s="283">
        <v>0</v>
      </c>
      <c r="G21" s="288">
        <v>3915493.5240000002</v>
      </c>
      <c r="H21" s="289">
        <v>3915493.5240000002</v>
      </c>
    </row>
    <row r="22" spans="2:8" ht="13.5" thickBot="1" x14ac:dyDescent="0.35">
      <c r="B22" s="290">
        <v>14</v>
      </c>
      <c r="C22" s="291" t="s">
        <v>459</v>
      </c>
      <c r="D22" s="292"/>
      <c r="E22" s="292"/>
      <c r="F22" s="293"/>
      <c r="G22" s="294"/>
      <c r="H22" s="295">
        <v>89417951.770500004</v>
      </c>
    </row>
    <row r="23" spans="2:8" ht="13.5" thickBot="1" x14ac:dyDescent="0.35">
      <c r="B23" s="296" t="s">
        <v>460</v>
      </c>
      <c r="C23" s="297"/>
      <c r="D23" s="297"/>
      <c r="E23" s="297"/>
      <c r="F23" s="297"/>
      <c r="G23" s="297"/>
      <c r="H23" s="298"/>
    </row>
    <row r="24" spans="2:8" ht="13.5" thickBot="1" x14ac:dyDescent="0.35">
      <c r="B24" s="299">
        <v>15</v>
      </c>
      <c r="C24" s="266" t="s">
        <v>403</v>
      </c>
      <c r="D24" s="300"/>
      <c r="E24" s="300"/>
      <c r="F24" s="301"/>
      <c r="G24" s="302"/>
      <c r="H24" s="281">
        <v>512122.55600000004</v>
      </c>
    </row>
    <row r="25" spans="2:8" ht="26.5" thickBot="1" x14ac:dyDescent="0.35">
      <c r="B25" s="303" t="s">
        <v>461</v>
      </c>
      <c r="C25" s="266" t="s">
        <v>462</v>
      </c>
      <c r="D25" s="304"/>
      <c r="E25" s="268">
        <v>0</v>
      </c>
      <c r="F25" s="269">
        <v>0</v>
      </c>
      <c r="G25" s="305">
        <v>0</v>
      </c>
      <c r="H25" s="281">
        <v>0</v>
      </c>
    </row>
    <row r="26" spans="2:8" ht="26.5" thickBot="1" x14ac:dyDescent="0.35">
      <c r="B26" s="279">
        <v>16</v>
      </c>
      <c r="C26" s="266" t="s">
        <v>463</v>
      </c>
      <c r="D26" s="300"/>
      <c r="E26" s="268">
        <v>0</v>
      </c>
      <c r="F26" s="269">
        <v>0</v>
      </c>
      <c r="G26" s="305">
        <v>0</v>
      </c>
      <c r="H26" s="281">
        <v>0</v>
      </c>
    </row>
    <row r="27" spans="2:8" ht="13.5" thickBot="1" x14ac:dyDescent="0.35">
      <c r="B27" s="279">
        <v>17</v>
      </c>
      <c r="C27" s="266" t="s">
        <v>464</v>
      </c>
      <c r="D27" s="300"/>
      <c r="E27" s="268">
        <v>4393282.6129999999</v>
      </c>
      <c r="F27" s="269">
        <v>3099931.9409999996</v>
      </c>
      <c r="G27" s="305">
        <v>68212890.694000006</v>
      </c>
      <c r="H27" s="281">
        <v>56975345.053199999</v>
      </c>
    </row>
    <row r="28" spans="2:8" ht="39.5" thickBot="1" x14ac:dyDescent="0.35">
      <c r="B28" s="272">
        <v>18</v>
      </c>
      <c r="C28" s="306" t="s">
        <v>465</v>
      </c>
      <c r="D28" s="300"/>
      <c r="E28" s="282">
        <v>0</v>
      </c>
      <c r="F28" s="283">
        <v>0</v>
      </c>
      <c r="G28" s="307">
        <v>0</v>
      </c>
      <c r="H28" s="277">
        <v>0</v>
      </c>
    </row>
    <row r="29" spans="2:8" ht="52.5" thickBot="1" x14ac:dyDescent="0.35">
      <c r="B29" s="272">
        <v>19</v>
      </c>
      <c r="C29" s="273" t="s">
        <v>466</v>
      </c>
      <c r="D29" s="300"/>
      <c r="E29" s="282">
        <v>9737.871000000001</v>
      </c>
      <c r="F29" s="283">
        <v>16999.491999999998</v>
      </c>
      <c r="G29" s="307">
        <v>337563.60399999999</v>
      </c>
      <c r="H29" s="277">
        <v>347037.13699999999</v>
      </c>
    </row>
    <row r="30" spans="2:8" ht="52.5" thickBot="1" x14ac:dyDescent="0.35">
      <c r="B30" s="272">
        <v>20</v>
      </c>
      <c r="C30" s="273" t="s">
        <v>467</v>
      </c>
      <c r="D30" s="300"/>
      <c r="E30" s="282">
        <v>2643233.8620000002</v>
      </c>
      <c r="F30" s="283">
        <v>2571022.3659999999</v>
      </c>
      <c r="G30" s="307">
        <v>30114767.726</v>
      </c>
      <c r="H30" s="277">
        <v>55557201.601999998</v>
      </c>
    </row>
    <row r="31" spans="2:8" ht="39.5" thickBot="1" x14ac:dyDescent="0.35">
      <c r="B31" s="272">
        <v>21</v>
      </c>
      <c r="C31" s="308" t="s">
        <v>468</v>
      </c>
      <c r="D31" s="300"/>
      <c r="E31" s="282">
        <v>42496.184999999998</v>
      </c>
      <c r="F31" s="283">
        <v>19028.904000000002</v>
      </c>
      <c r="G31" s="307">
        <v>10140513.574000001</v>
      </c>
      <c r="H31" s="277">
        <v>13614350.182</v>
      </c>
    </row>
    <row r="32" spans="2:8" ht="13.5" thickBot="1" x14ac:dyDescent="0.35">
      <c r="B32" s="272">
        <v>22</v>
      </c>
      <c r="C32" s="273" t="s">
        <v>469</v>
      </c>
      <c r="D32" s="300"/>
      <c r="E32" s="282">
        <v>190293.38500000001</v>
      </c>
      <c r="F32" s="283">
        <v>8423.91</v>
      </c>
      <c r="G32" s="307">
        <v>36978957.625</v>
      </c>
      <c r="H32" s="277">
        <v>0</v>
      </c>
    </row>
    <row r="33" spans="2:8" ht="39.5" thickBot="1" x14ac:dyDescent="0.35">
      <c r="B33" s="272">
        <v>23</v>
      </c>
      <c r="C33" s="308" t="s">
        <v>468</v>
      </c>
      <c r="D33" s="300"/>
      <c r="E33" s="282">
        <v>993.81700000000001</v>
      </c>
      <c r="F33" s="283">
        <v>2995.3599999999997</v>
      </c>
      <c r="G33" s="307">
        <v>10754244.963</v>
      </c>
      <c r="H33" s="277">
        <v>0</v>
      </c>
    </row>
    <row r="34" spans="2:8" ht="52.5" thickBot="1" x14ac:dyDescent="0.35">
      <c r="B34" s="272">
        <v>24</v>
      </c>
      <c r="C34" s="273" t="s">
        <v>470</v>
      </c>
      <c r="D34" s="300"/>
      <c r="E34" s="282">
        <v>1550017.4950000001</v>
      </c>
      <c r="F34" s="283">
        <v>503486.17300000001</v>
      </c>
      <c r="G34" s="307">
        <v>781601.73899999994</v>
      </c>
      <c r="H34" s="277">
        <v>1071106.3142000001</v>
      </c>
    </row>
    <row r="35" spans="2:8" ht="13.5" thickBot="1" x14ac:dyDescent="0.35">
      <c r="B35" s="279">
        <v>25</v>
      </c>
      <c r="C35" s="266" t="s">
        <v>471</v>
      </c>
      <c r="D35" s="300"/>
      <c r="E35" s="268">
        <v>0</v>
      </c>
      <c r="F35" s="269">
        <v>0</v>
      </c>
      <c r="G35" s="305">
        <v>0</v>
      </c>
      <c r="H35" s="281">
        <v>0</v>
      </c>
    </row>
    <row r="36" spans="2:8" ht="13.5" thickBot="1" x14ac:dyDescent="0.35">
      <c r="B36" s="279">
        <v>26</v>
      </c>
      <c r="C36" s="266" t="s">
        <v>472</v>
      </c>
      <c r="D36" s="309"/>
      <c r="E36" s="268">
        <f>SUM(E37:E41)</f>
        <v>1029416.964</v>
      </c>
      <c r="F36" s="269">
        <v>23851.48</v>
      </c>
      <c r="G36" s="305">
        <v>1447300.6159999999</v>
      </c>
      <c r="H36" s="281">
        <v>2456374.9313999997</v>
      </c>
    </row>
    <row r="37" spans="2:8" ht="13.5" thickBot="1" x14ac:dyDescent="0.35">
      <c r="B37" s="272">
        <v>27</v>
      </c>
      <c r="C37" s="273" t="s">
        <v>473</v>
      </c>
      <c r="D37" s="300"/>
      <c r="E37" s="300"/>
      <c r="F37" s="301"/>
      <c r="G37" s="307">
        <v>0</v>
      </c>
      <c r="H37" s="277">
        <v>0</v>
      </c>
    </row>
    <row r="38" spans="2:8" ht="39.5" thickBot="1" x14ac:dyDescent="0.35">
      <c r="B38" s="272">
        <v>28</v>
      </c>
      <c r="C38" s="273" t="s">
        <v>474</v>
      </c>
      <c r="D38" s="300"/>
      <c r="E38" s="282">
        <v>0</v>
      </c>
      <c r="F38" s="283">
        <v>0</v>
      </c>
      <c r="G38" s="307">
        <v>294627.52399999998</v>
      </c>
      <c r="H38" s="307">
        <v>250433.39540000001</v>
      </c>
    </row>
    <row r="39" spans="2:8" ht="13.5" thickBot="1" x14ac:dyDescent="0.35">
      <c r="B39" s="272">
        <v>29</v>
      </c>
      <c r="C39" s="273" t="s">
        <v>475</v>
      </c>
      <c r="D39" s="300"/>
      <c r="E39" s="282">
        <v>0</v>
      </c>
      <c r="F39" s="283">
        <v>0</v>
      </c>
      <c r="G39" s="307">
        <v>0</v>
      </c>
      <c r="H39" s="307">
        <v>0</v>
      </c>
    </row>
    <row r="40" spans="2:8" ht="26.5" thickBot="1" x14ac:dyDescent="0.35">
      <c r="B40" s="272">
        <v>30</v>
      </c>
      <c r="C40" s="273" t="s">
        <v>476</v>
      </c>
      <c r="D40" s="300"/>
      <c r="E40" s="282">
        <v>0</v>
      </c>
      <c r="F40" s="283">
        <v>0</v>
      </c>
      <c r="G40" s="307">
        <v>0</v>
      </c>
      <c r="H40" s="307">
        <v>0</v>
      </c>
    </row>
    <row r="41" spans="2:8" ht="26.5" thickBot="1" x14ac:dyDescent="0.35">
      <c r="B41" s="272">
        <v>31</v>
      </c>
      <c r="C41" s="273" t="s">
        <v>477</v>
      </c>
      <c r="D41" s="300"/>
      <c r="E41" s="310">
        <v>1029416.964</v>
      </c>
      <c r="F41" s="311">
        <v>23851.48</v>
      </c>
      <c r="G41" s="307">
        <v>1152673.0919999999</v>
      </c>
      <c r="H41" s="277">
        <v>2205941.5359999998</v>
      </c>
    </row>
    <row r="42" spans="2:8" ht="13.5" thickBot="1" x14ac:dyDescent="0.35">
      <c r="B42" s="272">
        <v>32</v>
      </c>
      <c r="C42" s="312" t="s">
        <v>478</v>
      </c>
      <c r="D42" s="300"/>
      <c r="E42" s="282">
        <v>2080227.575</v>
      </c>
      <c r="F42" s="283">
        <v>1203851.9129999999</v>
      </c>
      <c r="G42" s="307">
        <v>10298040.016000001</v>
      </c>
      <c r="H42" s="313">
        <v>836806.451</v>
      </c>
    </row>
    <row r="43" spans="2:8" ht="13.5" thickBot="1" x14ac:dyDescent="0.35">
      <c r="B43" s="290">
        <v>33</v>
      </c>
      <c r="C43" s="291" t="s">
        <v>479</v>
      </c>
      <c r="D43" s="292"/>
      <c r="E43" s="292"/>
      <c r="F43" s="293"/>
      <c r="G43" s="314"/>
      <c r="H43" s="315">
        <v>60780648.991599999</v>
      </c>
    </row>
    <row r="44" spans="2:8" ht="13.5" thickBot="1" x14ac:dyDescent="0.35">
      <c r="B44" s="290">
        <v>34</v>
      </c>
      <c r="C44" s="316" t="s">
        <v>480</v>
      </c>
      <c r="D44" s="292"/>
      <c r="E44" s="292"/>
      <c r="F44" s="293"/>
      <c r="G44" s="314"/>
      <c r="H44" s="317">
        <v>1.4711582264094898</v>
      </c>
    </row>
  </sheetData>
  <sheetProtection algorithmName="SHA-512" hashValue="5XF+nQVvmnmoAL/x+lokqgUvKr4Ubwm7vew6QX6+3ojt4C9ZxRmh6Bz3iOBGd11X1rMSVPQwFf7PpYW69cepCw==" saltValue="5yHsnU6khIR435Fq29CfjQ==" spinCount="100000" sheet="1" objects="1" scenarios="1"/>
  <mergeCells count="5">
    <mergeCell ref="B5:C5"/>
    <mergeCell ref="B6:C7"/>
    <mergeCell ref="D6:G6"/>
    <mergeCell ref="H6:H7"/>
    <mergeCell ref="B23:H2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E9A6-072D-4444-BEE7-56C642837A87}">
  <sheetPr>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481</v>
      </c>
      <c r="C2" s="26" t="s">
        <v>56</v>
      </c>
      <c r="D2" s="27" t="s">
        <v>487</v>
      </c>
    </row>
    <row r="3" spans="2:4" x14ac:dyDescent="0.35">
      <c r="B3" s="25"/>
    </row>
    <row r="4" spans="2:4" x14ac:dyDescent="0.35">
      <c r="B4" s="25" t="s">
        <v>482</v>
      </c>
      <c r="C4" s="26" t="s">
        <v>56</v>
      </c>
      <c r="D4" s="27" t="s">
        <v>488</v>
      </c>
    </row>
    <row r="5" spans="2:4" x14ac:dyDescent="0.35">
      <c r="B5" s="25"/>
    </row>
    <row r="6" spans="2:4" x14ac:dyDescent="0.35">
      <c r="B6" s="25" t="s">
        <v>483</v>
      </c>
      <c r="C6" s="26" t="s">
        <v>56</v>
      </c>
      <c r="D6" s="27" t="s">
        <v>489</v>
      </c>
    </row>
    <row r="7" spans="2:4" x14ac:dyDescent="0.35">
      <c r="B7" s="25"/>
    </row>
    <row r="8" spans="2:4" x14ac:dyDescent="0.35">
      <c r="B8" s="25" t="s">
        <v>484</v>
      </c>
      <c r="C8" s="26" t="s">
        <v>56</v>
      </c>
      <c r="D8" s="27" t="s">
        <v>490</v>
      </c>
    </row>
    <row r="9" spans="2:4" x14ac:dyDescent="0.35">
      <c r="B9" s="25"/>
    </row>
    <row r="10" spans="2:4" x14ac:dyDescent="0.35">
      <c r="B10" s="25" t="s">
        <v>485</v>
      </c>
      <c r="C10" s="26" t="s">
        <v>56</v>
      </c>
      <c r="D10" s="27" t="s">
        <v>491</v>
      </c>
    </row>
    <row r="11" spans="2:4" x14ac:dyDescent="0.35">
      <c r="B11" s="25"/>
    </row>
    <row r="12" spans="2:4" x14ac:dyDescent="0.35">
      <c r="B12" s="25" t="s">
        <v>486</v>
      </c>
      <c r="C12" s="26" t="s">
        <v>56</v>
      </c>
      <c r="D12" s="27" t="s">
        <v>492</v>
      </c>
    </row>
  </sheetData>
  <sheetProtection algorithmName="SHA-512" hashValue="XBA173wIm5CAU1jS+FkCx4bzwziA8EouchfdVovEWg4A9+A4aEoqGxVIWTPUUyrY3pJZZBHXPXWGVKSW2QJdGA==" saltValue="G9Yo4JijdRu9MRzJn5sfEA==" spinCount="100000" sheet="1" objects="1" scenarios="1"/>
  <hyperlinks>
    <hyperlink ref="B2" location="'CR1'!A1" display="EU CR1" xr:uid="{53526CAE-D145-4E81-9D0C-B212FABC6ABC}"/>
    <hyperlink ref="B4" location="'CR1-A'!A1" display="EU CR1-A" xr:uid="{379D30BC-8C08-4158-B908-E449C0BD14A7}"/>
    <hyperlink ref="B6" location="'CQ1'!A1" display="EU CQ1" xr:uid="{933115A0-6BAA-4CA0-A808-520E46640C2F}"/>
    <hyperlink ref="B8" location="'CQ5'!A1" display="EU CQ5" xr:uid="{92277997-0FF1-43F2-B6B9-237A0D666AB4}"/>
    <hyperlink ref="B10" location="'CQ7'!A1" display="EU CQ7" xr:uid="{76C59CD7-B3A6-460A-A7A7-5E6BE68E954A}"/>
    <hyperlink ref="B12" location="'CR3'!A1" display="EU CR3" xr:uid="{F1157539-24CD-4446-8670-06E6B883E8E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DB5-8054-4C1D-865C-D7094B59E2BA}">
  <dimension ref="A2:Q32"/>
  <sheetViews>
    <sheetView workbookViewId="0"/>
  </sheetViews>
  <sheetFormatPr defaultRowHeight="12" x14ac:dyDescent="0.3"/>
  <cols>
    <col min="1" max="1" width="6.59765625" style="30" customWidth="1"/>
    <col min="2" max="2" width="15.59765625" style="30" customWidth="1"/>
    <col min="3" max="4" width="13.8984375" style="30" customWidth="1"/>
    <col min="5" max="5" width="12.09765625" style="30" customWidth="1"/>
    <col min="6" max="6" width="11.3984375" style="30" bestFit="1" customWidth="1"/>
    <col min="7" max="7" width="9.09765625" style="30" bestFit="1" customWidth="1"/>
    <col min="8" max="8" width="11.3984375" style="30" bestFit="1" customWidth="1"/>
    <col min="9" max="10" width="10.09765625" style="30" bestFit="1" customWidth="1"/>
    <col min="11" max="11" width="9.19921875" style="30" bestFit="1" customWidth="1"/>
    <col min="12" max="12" width="11.3984375" style="30" bestFit="1" customWidth="1"/>
    <col min="13" max="13" width="9.09765625" style="30" bestFit="1" customWidth="1"/>
    <col min="14" max="14" width="11.3984375" style="30" bestFit="1" customWidth="1"/>
    <col min="15" max="15" width="10.796875" style="30" customWidth="1"/>
    <col min="16" max="16" width="11.3984375" style="30" bestFit="1" customWidth="1"/>
    <col min="17" max="17" width="12.296875" style="30" bestFit="1" customWidth="1"/>
    <col min="18" max="16384" width="8.796875" style="30"/>
  </cols>
  <sheetData>
    <row r="2" spans="1:17" ht="15.5" x14ac:dyDescent="0.3">
      <c r="A2" s="242" t="s">
        <v>493</v>
      </c>
      <c r="B2" s="28"/>
      <c r="C2" s="28"/>
      <c r="D2" s="28"/>
      <c r="E2" s="28"/>
      <c r="F2" s="28"/>
      <c r="G2" s="347"/>
      <c r="P2" s="12">
        <v>44377</v>
      </c>
      <c r="Q2" s="3" t="s">
        <v>17</v>
      </c>
    </row>
    <row r="3" spans="1:17" ht="13" x14ac:dyDescent="0.3">
      <c r="A3" s="318"/>
      <c r="P3" s="13"/>
      <c r="Q3" s="3" t="s">
        <v>18</v>
      </c>
    </row>
    <row r="4" spans="1:17" ht="12.5" thickBot="1" x14ac:dyDescent="0.35">
      <c r="A4" s="318"/>
    </row>
    <row r="5" spans="1:17" ht="12.5" thickBot="1" x14ac:dyDescent="0.35">
      <c r="A5" s="319"/>
      <c r="B5" s="319"/>
      <c r="C5" s="320" t="s">
        <v>0</v>
      </c>
      <c r="D5" s="321" t="s">
        <v>1</v>
      </c>
      <c r="E5" s="321" t="s">
        <v>2</v>
      </c>
      <c r="F5" s="321" t="s">
        <v>3</v>
      </c>
      <c r="G5" s="321" t="s">
        <v>4</v>
      </c>
      <c r="H5" s="321" t="s">
        <v>5</v>
      </c>
      <c r="I5" s="321" t="s">
        <v>6</v>
      </c>
      <c r="J5" s="321" t="s">
        <v>7</v>
      </c>
      <c r="K5" s="321" t="s">
        <v>8</v>
      </c>
      <c r="L5" s="321" t="s">
        <v>9</v>
      </c>
      <c r="M5" s="321" t="s">
        <v>10</v>
      </c>
      <c r="N5" s="321" t="s">
        <v>11</v>
      </c>
      <c r="O5" s="321" t="s">
        <v>12</v>
      </c>
      <c r="P5" s="321" t="s">
        <v>494</v>
      </c>
      <c r="Q5" s="321" t="s">
        <v>495</v>
      </c>
    </row>
    <row r="6" spans="1:17" ht="65" customHeight="1" thickBot="1" x14ac:dyDescent="0.35">
      <c r="A6" s="319"/>
      <c r="B6" s="319"/>
      <c r="C6" s="322" t="s">
        <v>496</v>
      </c>
      <c r="D6" s="323"/>
      <c r="E6" s="323"/>
      <c r="F6" s="323"/>
      <c r="G6" s="323"/>
      <c r="H6" s="324"/>
      <c r="I6" s="325" t="s">
        <v>497</v>
      </c>
      <c r="J6" s="323"/>
      <c r="K6" s="323"/>
      <c r="L6" s="323"/>
      <c r="M6" s="323"/>
      <c r="N6" s="324"/>
      <c r="O6" s="326" t="s">
        <v>498</v>
      </c>
      <c r="P6" s="322" t="s">
        <v>499</v>
      </c>
      <c r="Q6" s="324"/>
    </row>
    <row r="7" spans="1:17" ht="74.5" customHeight="1" thickBot="1" x14ac:dyDescent="0.35">
      <c r="A7" s="319"/>
      <c r="B7" s="319"/>
      <c r="C7" s="327" t="s">
        <v>500</v>
      </c>
      <c r="D7" s="328"/>
      <c r="E7" s="329"/>
      <c r="F7" s="330" t="s">
        <v>501</v>
      </c>
      <c r="G7" s="328"/>
      <c r="H7" s="329"/>
      <c r="I7" s="330" t="s">
        <v>502</v>
      </c>
      <c r="J7" s="328"/>
      <c r="K7" s="329"/>
      <c r="L7" s="330" t="s">
        <v>503</v>
      </c>
      <c r="M7" s="328"/>
      <c r="N7" s="329"/>
      <c r="O7" s="331"/>
      <c r="P7" s="332" t="s">
        <v>504</v>
      </c>
      <c r="Q7" s="332" t="s">
        <v>505</v>
      </c>
    </row>
    <row r="8" spans="1:17" ht="24.5" thickBot="1" x14ac:dyDescent="0.35">
      <c r="A8" s="319"/>
      <c r="B8" s="333"/>
      <c r="C8" s="334"/>
      <c r="D8" s="321" t="s">
        <v>506</v>
      </c>
      <c r="E8" s="321" t="s">
        <v>507</v>
      </c>
      <c r="F8" s="334"/>
      <c r="G8" s="321" t="s">
        <v>507</v>
      </c>
      <c r="H8" s="321" t="s">
        <v>508</v>
      </c>
      <c r="I8" s="335"/>
      <c r="J8" s="336" t="s">
        <v>506</v>
      </c>
      <c r="K8" s="336" t="s">
        <v>507</v>
      </c>
      <c r="L8" s="334"/>
      <c r="M8" s="336" t="s">
        <v>507</v>
      </c>
      <c r="N8" s="336" t="s">
        <v>508</v>
      </c>
      <c r="O8" s="334"/>
      <c r="P8" s="337"/>
      <c r="Q8" s="337"/>
    </row>
    <row r="9" spans="1:17" ht="48.5" thickBot="1" x14ac:dyDescent="0.35">
      <c r="A9" s="338" t="s">
        <v>509</v>
      </c>
      <c r="B9" s="339" t="s">
        <v>510</v>
      </c>
      <c r="C9" s="348">
        <v>2291193.0959999999</v>
      </c>
      <c r="D9" s="348">
        <v>2291193.0959999999</v>
      </c>
      <c r="E9" s="348">
        <v>0</v>
      </c>
      <c r="F9" s="348">
        <v>0</v>
      </c>
      <c r="G9" s="348">
        <v>0</v>
      </c>
      <c r="H9" s="348">
        <v>0</v>
      </c>
      <c r="I9" s="348">
        <v>0</v>
      </c>
      <c r="J9" s="348">
        <v>0</v>
      </c>
      <c r="K9" s="348">
        <v>0</v>
      </c>
      <c r="L9" s="348">
        <v>0</v>
      </c>
      <c r="M9" s="348">
        <v>0</v>
      </c>
      <c r="N9" s="348">
        <v>0</v>
      </c>
      <c r="O9" s="348">
        <v>0</v>
      </c>
      <c r="P9" s="348">
        <v>0</v>
      </c>
      <c r="Q9" s="348">
        <v>0</v>
      </c>
    </row>
    <row r="10" spans="1:17" ht="12.5" thickBot="1" x14ac:dyDescent="0.35">
      <c r="A10" s="338" t="s">
        <v>13</v>
      </c>
      <c r="B10" s="339" t="s">
        <v>511</v>
      </c>
      <c r="C10" s="348">
        <v>74746627.753999993</v>
      </c>
      <c r="D10" s="348">
        <v>69578550.092999995</v>
      </c>
      <c r="E10" s="348">
        <v>3505554.2439999999</v>
      </c>
      <c r="F10" s="348">
        <v>3613900.5320000001</v>
      </c>
      <c r="G10" s="348">
        <v>0</v>
      </c>
      <c r="H10" s="348">
        <v>3290624.6669999999</v>
      </c>
      <c r="I10" s="348">
        <v>-553509.53399999999</v>
      </c>
      <c r="J10" s="348">
        <v>-253468.55</v>
      </c>
      <c r="K10" s="348">
        <v>67622.073999999993</v>
      </c>
      <c r="L10" s="348">
        <v>-1775613.588</v>
      </c>
      <c r="M10" s="348">
        <v>0</v>
      </c>
      <c r="N10" s="348">
        <v>-1685088.186</v>
      </c>
      <c r="O10" s="348">
        <v>0</v>
      </c>
      <c r="P10" s="348">
        <v>2416643.7829999998</v>
      </c>
      <c r="Q10" s="348">
        <v>50074090.910999998</v>
      </c>
    </row>
    <row r="11" spans="1:17" ht="12.5" thickBot="1" x14ac:dyDescent="0.35">
      <c r="A11" s="340" t="s">
        <v>15</v>
      </c>
      <c r="B11" s="341" t="s">
        <v>512</v>
      </c>
      <c r="C11" s="348">
        <v>0</v>
      </c>
      <c r="D11" s="348">
        <v>0</v>
      </c>
      <c r="E11" s="348">
        <v>0</v>
      </c>
      <c r="F11" s="348">
        <v>0</v>
      </c>
      <c r="G11" s="348">
        <v>0</v>
      </c>
      <c r="H11" s="348">
        <v>0</v>
      </c>
      <c r="I11" s="348">
        <v>0</v>
      </c>
      <c r="J11" s="348">
        <v>0</v>
      </c>
      <c r="K11" s="348">
        <v>0</v>
      </c>
      <c r="L11" s="348">
        <v>0</v>
      </c>
      <c r="M11" s="348">
        <v>0</v>
      </c>
      <c r="N11" s="348">
        <v>0</v>
      </c>
      <c r="O11" s="348">
        <v>0</v>
      </c>
      <c r="P11" s="348">
        <v>0</v>
      </c>
      <c r="Q11" s="348">
        <v>0</v>
      </c>
    </row>
    <row r="12" spans="1:17" ht="24.5" thickBot="1" x14ac:dyDescent="0.35">
      <c r="A12" s="340" t="s">
        <v>513</v>
      </c>
      <c r="B12" s="341" t="s">
        <v>514</v>
      </c>
      <c r="C12" s="348">
        <v>248362.86199999999</v>
      </c>
      <c r="D12" s="348">
        <v>248131.93299999999</v>
      </c>
      <c r="E12" s="348">
        <v>123.88800000000001</v>
      </c>
      <c r="F12" s="348">
        <v>5197.9790000000003</v>
      </c>
      <c r="G12" s="348">
        <v>0</v>
      </c>
      <c r="H12" s="348">
        <v>5197.9790000000003</v>
      </c>
      <c r="I12" s="348">
        <v>-1406.7249999999999</v>
      </c>
      <c r="J12" s="348">
        <v>-0.33900000000000002</v>
      </c>
      <c r="K12" s="348">
        <v>0</v>
      </c>
      <c r="L12" s="348">
        <v>0</v>
      </c>
      <c r="M12" s="348">
        <v>0</v>
      </c>
      <c r="N12" s="348">
        <v>0</v>
      </c>
      <c r="O12" s="348">
        <v>0</v>
      </c>
      <c r="P12" s="348">
        <v>5197.9790000000003</v>
      </c>
      <c r="Q12" s="348">
        <v>174076.59899999999</v>
      </c>
    </row>
    <row r="13" spans="1:17" ht="24.5" thickBot="1" x14ac:dyDescent="0.35">
      <c r="A13" s="340" t="s">
        <v>515</v>
      </c>
      <c r="B13" s="341" t="s">
        <v>516</v>
      </c>
      <c r="C13" s="348">
        <v>219064.42300000001</v>
      </c>
      <c r="D13" s="348">
        <v>219064.42300000001</v>
      </c>
      <c r="E13" s="348">
        <v>0</v>
      </c>
      <c r="F13" s="348">
        <v>0</v>
      </c>
      <c r="G13" s="348">
        <v>0</v>
      </c>
      <c r="H13" s="348">
        <v>0</v>
      </c>
      <c r="I13" s="348">
        <v>-3.5999999999999997E-2</v>
      </c>
      <c r="J13" s="348">
        <v>0</v>
      </c>
      <c r="K13" s="348">
        <v>0</v>
      </c>
      <c r="L13" s="348">
        <v>0</v>
      </c>
      <c r="M13" s="348">
        <v>0</v>
      </c>
      <c r="N13" s="348">
        <v>0</v>
      </c>
      <c r="O13" s="348">
        <v>0</v>
      </c>
      <c r="P13" s="348">
        <v>0</v>
      </c>
      <c r="Q13" s="348">
        <v>0</v>
      </c>
    </row>
    <row r="14" spans="1:17" ht="24.5" thickBot="1" x14ac:dyDescent="0.35">
      <c r="A14" s="340" t="s">
        <v>517</v>
      </c>
      <c r="B14" s="341" t="s">
        <v>518</v>
      </c>
      <c r="C14" s="348">
        <v>97633.262000000002</v>
      </c>
      <c r="D14" s="348">
        <v>96664.353000000003</v>
      </c>
      <c r="E14" s="348">
        <v>948.98800000000006</v>
      </c>
      <c r="F14" s="348">
        <v>113.88</v>
      </c>
      <c r="G14" s="348">
        <v>0</v>
      </c>
      <c r="H14" s="348">
        <v>113.88</v>
      </c>
      <c r="I14" s="348">
        <v>-29.347000000000001</v>
      </c>
      <c r="J14" s="348">
        <v>-18.716999999999999</v>
      </c>
      <c r="K14" s="348">
        <v>0</v>
      </c>
      <c r="L14" s="348">
        <v>-101.051</v>
      </c>
      <c r="M14" s="348">
        <v>0</v>
      </c>
      <c r="N14" s="348">
        <v>-101.05</v>
      </c>
      <c r="O14" s="348">
        <v>0</v>
      </c>
      <c r="P14" s="348">
        <v>46.96</v>
      </c>
      <c r="Q14" s="348">
        <v>1979.037</v>
      </c>
    </row>
    <row r="15" spans="1:17" ht="24.5" thickBot="1" x14ac:dyDescent="0.35">
      <c r="A15" s="340" t="s">
        <v>519</v>
      </c>
      <c r="B15" s="341" t="s">
        <v>520</v>
      </c>
      <c r="C15" s="348">
        <v>18053892.929000001</v>
      </c>
      <c r="D15" s="348">
        <v>16687647.130999999</v>
      </c>
      <c r="E15" s="348">
        <v>1355488.2209999999</v>
      </c>
      <c r="F15" s="348">
        <v>845611.36399999994</v>
      </c>
      <c r="G15" s="348">
        <v>0</v>
      </c>
      <c r="H15" s="348">
        <v>845326.77</v>
      </c>
      <c r="I15" s="348">
        <v>-171524.514</v>
      </c>
      <c r="J15" s="348">
        <v>-50854.402999999998</v>
      </c>
      <c r="K15" s="348">
        <v>0</v>
      </c>
      <c r="L15" s="348">
        <v>-359773.49400000001</v>
      </c>
      <c r="M15" s="348">
        <v>0</v>
      </c>
      <c r="N15" s="348">
        <v>-360014.53</v>
      </c>
      <c r="O15" s="348">
        <v>0</v>
      </c>
      <c r="P15" s="348">
        <v>1920318.4169999999</v>
      </c>
      <c r="Q15" s="348">
        <v>9338179.3310000002</v>
      </c>
    </row>
    <row r="16" spans="1:17" ht="24.5" thickBot="1" x14ac:dyDescent="0.35">
      <c r="A16" s="340" t="s">
        <v>521</v>
      </c>
      <c r="B16" s="342" t="s">
        <v>522</v>
      </c>
      <c r="C16" s="348">
        <v>5888616.3859999999</v>
      </c>
      <c r="D16" s="348">
        <v>5345540.0930000003</v>
      </c>
      <c r="E16" s="348">
        <v>543076.29200000002</v>
      </c>
      <c r="F16" s="348">
        <v>387613.99400000001</v>
      </c>
      <c r="G16" s="348">
        <v>0</v>
      </c>
      <c r="H16" s="348">
        <v>387539.13299999997</v>
      </c>
      <c r="I16" s="348">
        <v>-51308.269</v>
      </c>
      <c r="J16" s="348">
        <v>-16349.285</v>
      </c>
      <c r="K16" s="348">
        <v>0</v>
      </c>
      <c r="L16" s="348">
        <v>-148707.82399999999</v>
      </c>
      <c r="M16" s="348">
        <v>0</v>
      </c>
      <c r="N16" s="348">
        <v>-148707.82399999999</v>
      </c>
      <c r="O16" s="348">
        <v>0</v>
      </c>
      <c r="P16" s="348">
        <v>942832.78200000001</v>
      </c>
      <c r="Q16" s="348">
        <v>4077713.2239999999</v>
      </c>
    </row>
    <row r="17" spans="1:17" ht="12.5" thickBot="1" x14ac:dyDescent="0.35">
      <c r="A17" s="340" t="s">
        <v>523</v>
      </c>
      <c r="B17" s="341" t="s">
        <v>524</v>
      </c>
      <c r="C17" s="348">
        <v>56127674.277999997</v>
      </c>
      <c r="D17" s="348">
        <v>52327042.252999999</v>
      </c>
      <c r="E17" s="348">
        <v>2148993.1469999999</v>
      </c>
      <c r="F17" s="348">
        <v>2762977.3089999999</v>
      </c>
      <c r="G17" s="348">
        <v>0</v>
      </c>
      <c r="H17" s="348">
        <v>845326.77</v>
      </c>
      <c r="I17" s="348">
        <v>-171524.514</v>
      </c>
      <c r="J17" s="348">
        <v>-50854.402999999998</v>
      </c>
      <c r="K17" s="348">
        <v>0</v>
      </c>
      <c r="L17" s="348">
        <v>-359773.49400000001</v>
      </c>
      <c r="M17" s="348">
        <v>0</v>
      </c>
      <c r="N17" s="348">
        <v>-360014.53</v>
      </c>
      <c r="O17" s="348">
        <v>0</v>
      </c>
      <c r="P17" s="348">
        <v>491080.42700000003</v>
      </c>
      <c r="Q17" s="348">
        <v>40559855.943999998</v>
      </c>
    </row>
    <row r="18" spans="1:17" ht="12.5" thickBot="1" x14ac:dyDescent="0.35">
      <c r="A18" s="343" t="s">
        <v>525</v>
      </c>
      <c r="B18" s="344" t="s">
        <v>287</v>
      </c>
      <c r="C18" s="348">
        <v>22073881.134</v>
      </c>
      <c r="D18" s="348">
        <v>22018436.809</v>
      </c>
      <c r="E18" s="348">
        <v>0</v>
      </c>
      <c r="F18" s="348">
        <v>5003.5770000000002</v>
      </c>
      <c r="G18" s="348">
        <v>0</v>
      </c>
      <c r="H18" s="348">
        <v>5003.5770000000002</v>
      </c>
      <c r="I18" s="348">
        <v>-6.7709999999999999</v>
      </c>
      <c r="J18" s="348">
        <v>0</v>
      </c>
      <c r="K18" s="348">
        <v>0</v>
      </c>
      <c r="L18" s="348">
        <v>-5003.5770000000002</v>
      </c>
      <c r="M18" s="348">
        <v>0</v>
      </c>
      <c r="N18" s="348">
        <v>-5003.5770000000002</v>
      </c>
      <c r="O18" s="348">
        <v>0</v>
      </c>
      <c r="P18" s="348">
        <v>0</v>
      </c>
      <c r="Q18" s="348">
        <v>0</v>
      </c>
    </row>
    <row r="19" spans="1:17" ht="12.5" thickBot="1" x14ac:dyDescent="0.35">
      <c r="A19" s="340" t="s">
        <v>526</v>
      </c>
      <c r="B19" s="341" t="s">
        <v>512</v>
      </c>
      <c r="C19" s="348">
        <v>2499993.2209999999</v>
      </c>
      <c r="D19" s="348">
        <v>2499993.2209999999</v>
      </c>
      <c r="E19" s="348">
        <v>0</v>
      </c>
      <c r="F19" s="348">
        <v>0</v>
      </c>
      <c r="G19" s="348">
        <v>0</v>
      </c>
      <c r="H19" s="348">
        <v>0</v>
      </c>
      <c r="I19" s="348">
        <v>0</v>
      </c>
      <c r="J19" s="348">
        <v>0</v>
      </c>
      <c r="K19" s="348">
        <v>0</v>
      </c>
      <c r="L19" s="348">
        <v>0</v>
      </c>
      <c r="M19" s="348">
        <v>0</v>
      </c>
      <c r="N19" s="348">
        <v>0</v>
      </c>
      <c r="O19" s="348">
        <v>0</v>
      </c>
      <c r="P19" s="348">
        <v>0</v>
      </c>
      <c r="Q19" s="348">
        <v>0</v>
      </c>
    </row>
    <row r="20" spans="1:17" ht="24.5" thickBot="1" x14ac:dyDescent="0.35">
      <c r="A20" s="340" t="s">
        <v>527</v>
      </c>
      <c r="B20" s="341" t="s">
        <v>514</v>
      </c>
      <c r="C20" s="348">
        <v>19023413.342999998</v>
      </c>
      <c r="D20" s="348">
        <v>19023413.342999998</v>
      </c>
      <c r="E20" s="348">
        <v>0</v>
      </c>
      <c r="F20" s="348">
        <v>0</v>
      </c>
      <c r="G20" s="348">
        <v>0</v>
      </c>
      <c r="H20" s="348">
        <v>0</v>
      </c>
      <c r="I20" s="348">
        <v>-6.7709999999999999</v>
      </c>
      <c r="J20" s="348">
        <v>0</v>
      </c>
      <c r="K20" s="348">
        <v>0</v>
      </c>
      <c r="L20" s="348">
        <v>0</v>
      </c>
      <c r="M20" s="348">
        <v>0</v>
      </c>
      <c r="N20" s="348">
        <v>0</v>
      </c>
      <c r="O20" s="348">
        <v>0</v>
      </c>
      <c r="P20" s="348">
        <v>0</v>
      </c>
      <c r="Q20" s="348">
        <v>0</v>
      </c>
    </row>
    <row r="21" spans="1:17" ht="24.5" thickBot="1" x14ac:dyDescent="0.35">
      <c r="A21" s="340" t="s">
        <v>528</v>
      </c>
      <c r="B21" s="341" t="s">
        <v>516</v>
      </c>
      <c r="C21" s="348">
        <v>98114.054999999993</v>
      </c>
      <c r="D21" s="348">
        <v>98114.054999999993</v>
      </c>
      <c r="E21" s="348">
        <v>0</v>
      </c>
      <c r="F21" s="348">
        <v>0</v>
      </c>
      <c r="G21" s="348">
        <v>0</v>
      </c>
      <c r="H21" s="348">
        <v>0</v>
      </c>
      <c r="I21" s="348">
        <v>0</v>
      </c>
      <c r="J21" s="348">
        <v>0</v>
      </c>
      <c r="K21" s="348">
        <v>0</v>
      </c>
      <c r="L21" s="348">
        <v>0</v>
      </c>
      <c r="M21" s="348">
        <v>0</v>
      </c>
      <c r="N21" s="348">
        <v>0</v>
      </c>
      <c r="O21" s="348">
        <v>0</v>
      </c>
      <c r="P21" s="348">
        <v>0</v>
      </c>
      <c r="Q21" s="348">
        <v>0</v>
      </c>
    </row>
    <row r="22" spans="1:17" ht="24.5" thickBot="1" x14ac:dyDescent="0.35">
      <c r="A22" s="340" t="s">
        <v>529</v>
      </c>
      <c r="B22" s="341" t="s">
        <v>518</v>
      </c>
      <c r="C22" s="348">
        <v>452360.51400000002</v>
      </c>
      <c r="D22" s="348">
        <v>396916.18900000001</v>
      </c>
      <c r="E22" s="348">
        <v>0</v>
      </c>
      <c r="F22" s="348">
        <v>0</v>
      </c>
      <c r="G22" s="348">
        <v>0</v>
      </c>
      <c r="H22" s="348">
        <v>0</v>
      </c>
      <c r="I22" s="348">
        <v>0</v>
      </c>
      <c r="J22" s="348">
        <v>0</v>
      </c>
      <c r="K22" s="348">
        <v>0</v>
      </c>
      <c r="L22" s="348">
        <v>0</v>
      </c>
      <c r="M22" s="348">
        <v>0</v>
      </c>
      <c r="N22" s="348">
        <v>0</v>
      </c>
      <c r="O22" s="348">
        <v>0</v>
      </c>
      <c r="P22" s="348">
        <v>0</v>
      </c>
      <c r="Q22" s="348">
        <v>0</v>
      </c>
    </row>
    <row r="23" spans="1:17" ht="24.5" thickBot="1" x14ac:dyDescent="0.35">
      <c r="A23" s="340" t="s">
        <v>530</v>
      </c>
      <c r="B23" s="341" t="s">
        <v>520</v>
      </c>
      <c r="C23" s="348">
        <v>1E-3</v>
      </c>
      <c r="D23" s="348">
        <v>0</v>
      </c>
      <c r="E23" s="348">
        <v>0</v>
      </c>
      <c r="F23" s="348">
        <v>5003.5770000000002</v>
      </c>
      <c r="G23" s="348">
        <v>0</v>
      </c>
      <c r="H23" s="348">
        <v>5003.5770000000002</v>
      </c>
      <c r="I23" s="348">
        <v>0</v>
      </c>
      <c r="J23" s="348">
        <v>0</v>
      </c>
      <c r="K23" s="348">
        <v>0</v>
      </c>
      <c r="L23" s="348">
        <v>-5003.5770000000002</v>
      </c>
      <c r="M23" s="348">
        <v>0</v>
      </c>
      <c r="N23" s="348">
        <v>-5003.5770000000002</v>
      </c>
      <c r="O23" s="348">
        <v>0</v>
      </c>
      <c r="P23" s="348">
        <v>0</v>
      </c>
      <c r="Q23" s="348">
        <v>0</v>
      </c>
    </row>
    <row r="24" spans="1:17" ht="24.5" thickBot="1" x14ac:dyDescent="0.35">
      <c r="A24" s="343" t="s">
        <v>531</v>
      </c>
      <c r="B24" s="344" t="s">
        <v>532</v>
      </c>
      <c r="C24" s="348">
        <v>13896195.146</v>
      </c>
      <c r="D24" s="348">
        <v>13362695.352</v>
      </c>
      <c r="E24" s="348">
        <v>533499.79399999999</v>
      </c>
      <c r="F24" s="348">
        <v>30069.696</v>
      </c>
      <c r="G24" s="348">
        <v>0</v>
      </c>
      <c r="H24" s="348">
        <v>30069.696</v>
      </c>
      <c r="I24" s="348">
        <v>37367.563000000002</v>
      </c>
      <c r="J24" s="348">
        <v>9478.4619999999995</v>
      </c>
      <c r="K24" s="348">
        <v>0</v>
      </c>
      <c r="L24" s="348">
        <v>8838.348</v>
      </c>
      <c r="M24" s="348">
        <v>0</v>
      </c>
      <c r="N24" s="348">
        <v>8838.348</v>
      </c>
      <c r="O24" s="348">
        <v>0</v>
      </c>
      <c r="P24" s="348">
        <v>1.33</v>
      </c>
      <c r="Q24" s="348">
        <v>0</v>
      </c>
    </row>
    <row r="25" spans="1:17" ht="12.5" thickBot="1" x14ac:dyDescent="0.35">
      <c r="A25" s="340" t="s">
        <v>533</v>
      </c>
      <c r="B25" s="341" t="s">
        <v>512</v>
      </c>
      <c r="C25" s="348">
        <v>0</v>
      </c>
      <c r="D25" s="348">
        <v>0</v>
      </c>
      <c r="E25" s="348">
        <v>0</v>
      </c>
      <c r="F25" s="348">
        <v>0</v>
      </c>
      <c r="G25" s="348">
        <v>0</v>
      </c>
      <c r="H25" s="348">
        <v>0</v>
      </c>
      <c r="I25" s="348">
        <v>0</v>
      </c>
      <c r="J25" s="348">
        <v>0</v>
      </c>
      <c r="K25" s="348">
        <v>0</v>
      </c>
      <c r="L25" s="348">
        <v>0</v>
      </c>
      <c r="M25" s="348">
        <v>0</v>
      </c>
      <c r="N25" s="348">
        <v>0</v>
      </c>
      <c r="O25" s="348">
        <v>0</v>
      </c>
      <c r="P25" s="348">
        <v>0</v>
      </c>
      <c r="Q25" s="348">
        <v>0</v>
      </c>
    </row>
    <row r="26" spans="1:17" ht="24.5" thickBot="1" x14ac:dyDescent="0.35">
      <c r="A26" s="340" t="s">
        <v>534</v>
      </c>
      <c r="B26" s="341" t="s">
        <v>514</v>
      </c>
      <c r="C26" s="348">
        <v>145451.95499999999</v>
      </c>
      <c r="D26" s="348">
        <v>145451.95499999999</v>
      </c>
      <c r="E26" s="348">
        <v>0</v>
      </c>
      <c r="F26" s="348">
        <v>0</v>
      </c>
      <c r="G26" s="348">
        <v>0</v>
      </c>
      <c r="H26" s="348">
        <v>0</v>
      </c>
      <c r="I26" s="348">
        <v>212.233</v>
      </c>
      <c r="J26" s="348">
        <v>0</v>
      </c>
      <c r="K26" s="348">
        <v>0</v>
      </c>
      <c r="L26" s="348">
        <v>0</v>
      </c>
      <c r="M26" s="348">
        <v>0</v>
      </c>
      <c r="N26" s="348">
        <v>0</v>
      </c>
      <c r="O26" s="348">
        <v>0</v>
      </c>
      <c r="P26" s="348">
        <v>0</v>
      </c>
      <c r="Q26" s="348">
        <v>0</v>
      </c>
    </row>
    <row r="27" spans="1:17" ht="24.5" thickBot="1" x14ac:dyDescent="0.35">
      <c r="A27" s="340" t="s">
        <v>535</v>
      </c>
      <c r="B27" s="341" t="s">
        <v>516</v>
      </c>
      <c r="C27" s="348">
        <v>212051.94200000001</v>
      </c>
      <c r="D27" s="348">
        <v>212051.94200000001</v>
      </c>
      <c r="E27" s="348">
        <v>0</v>
      </c>
      <c r="F27" s="348">
        <v>0</v>
      </c>
      <c r="G27" s="348">
        <v>0</v>
      </c>
      <c r="H27" s="348">
        <v>0</v>
      </c>
      <c r="I27" s="348">
        <v>19.361999999999998</v>
      </c>
      <c r="J27" s="348">
        <v>0</v>
      </c>
      <c r="K27" s="348">
        <v>0</v>
      </c>
      <c r="L27" s="348">
        <v>0</v>
      </c>
      <c r="M27" s="348">
        <v>0</v>
      </c>
      <c r="N27" s="348">
        <v>0</v>
      </c>
      <c r="O27" s="348">
        <v>0</v>
      </c>
      <c r="P27" s="348">
        <v>0</v>
      </c>
      <c r="Q27" s="348">
        <v>0</v>
      </c>
    </row>
    <row r="28" spans="1:17" ht="24.5" thickBot="1" x14ac:dyDescent="0.35">
      <c r="A28" s="340" t="s">
        <v>536</v>
      </c>
      <c r="B28" s="341" t="s">
        <v>518</v>
      </c>
      <c r="C28" s="348">
        <v>59650.722000000002</v>
      </c>
      <c r="D28" s="348">
        <v>59650.722000000002</v>
      </c>
      <c r="E28" s="348">
        <v>0</v>
      </c>
      <c r="F28" s="348">
        <v>0</v>
      </c>
      <c r="G28" s="348">
        <v>0</v>
      </c>
      <c r="H28" s="348">
        <v>0</v>
      </c>
      <c r="I28" s="348">
        <v>272.428</v>
      </c>
      <c r="J28" s="348">
        <v>0</v>
      </c>
      <c r="K28" s="348">
        <v>0</v>
      </c>
      <c r="L28" s="348">
        <v>0</v>
      </c>
      <c r="M28" s="348">
        <v>0</v>
      </c>
      <c r="N28" s="348">
        <v>0</v>
      </c>
      <c r="O28" s="348">
        <v>0</v>
      </c>
      <c r="P28" s="348">
        <v>0</v>
      </c>
      <c r="Q28" s="348">
        <v>0</v>
      </c>
    </row>
    <row r="29" spans="1:17" ht="24.5" thickBot="1" x14ac:dyDescent="0.35">
      <c r="A29" s="340" t="s">
        <v>537</v>
      </c>
      <c r="B29" s="341" t="s">
        <v>520</v>
      </c>
      <c r="C29" s="348">
        <v>8585873.7929999996</v>
      </c>
      <c r="D29" s="348">
        <v>8217247.25</v>
      </c>
      <c r="E29" s="348">
        <v>368626.54300000001</v>
      </c>
      <c r="F29" s="348">
        <v>21525.300999999999</v>
      </c>
      <c r="G29" s="348">
        <v>0</v>
      </c>
      <c r="H29" s="348">
        <v>21525.300999999999</v>
      </c>
      <c r="I29" s="348">
        <v>24874.755000000001</v>
      </c>
      <c r="J29" s="348">
        <v>1606.8150000000001</v>
      </c>
      <c r="K29" s="348">
        <v>0</v>
      </c>
      <c r="L29" s="348">
        <v>5817.4219999999996</v>
      </c>
      <c r="M29" s="348">
        <v>0</v>
      </c>
      <c r="N29" s="348">
        <v>5817.4219999999996</v>
      </c>
      <c r="O29" s="348">
        <v>0</v>
      </c>
      <c r="P29" s="348">
        <v>1.33</v>
      </c>
      <c r="Q29" s="348">
        <v>0</v>
      </c>
    </row>
    <row r="30" spans="1:17" ht="12.5" thickBot="1" x14ac:dyDescent="0.35">
      <c r="A30" s="340" t="s">
        <v>538</v>
      </c>
      <c r="B30" s="341" t="s">
        <v>524</v>
      </c>
      <c r="C30" s="348">
        <v>4893166.7340000002</v>
      </c>
      <c r="D30" s="348">
        <v>4728293.483</v>
      </c>
      <c r="E30" s="348">
        <v>164873.25099999999</v>
      </c>
      <c r="F30" s="348">
        <v>8544.3950000000004</v>
      </c>
      <c r="G30" s="348">
        <v>0</v>
      </c>
      <c r="H30" s="348">
        <v>8544.3950000000004</v>
      </c>
      <c r="I30" s="348">
        <v>11988.785</v>
      </c>
      <c r="J30" s="348">
        <v>7871.6469999999999</v>
      </c>
      <c r="K30" s="348">
        <v>0</v>
      </c>
      <c r="L30" s="348">
        <v>3020.9259999999999</v>
      </c>
      <c r="M30" s="348">
        <v>0</v>
      </c>
      <c r="N30" s="348">
        <v>3020.9259999999999</v>
      </c>
      <c r="O30" s="348">
        <v>0</v>
      </c>
      <c r="P30" s="348">
        <v>0</v>
      </c>
      <c r="Q30" s="348">
        <v>0</v>
      </c>
    </row>
    <row r="31" spans="1:17" ht="12.5" thickBot="1" x14ac:dyDescent="0.35">
      <c r="A31" s="345" t="s">
        <v>539</v>
      </c>
      <c r="B31" s="346" t="s">
        <v>38</v>
      </c>
      <c r="C31" s="349">
        <v>110716704.03399999</v>
      </c>
      <c r="D31" s="349">
        <v>104959682.25399999</v>
      </c>
      <c r="E31" s="349">
        <v>4039054.0379999997</v>
      </c>
      <c r="F31" s="349">
        <v>3648973.8050000002</v>
      </c>
      <c r="G31" s="349">
        <v>0</v>
      </c>
      <c r="H31" s="349">
        <v>3325697.94</v>
      </c>
      <c r="I31" s="349">
        <v>-516148.74199999991</v>
      </c>
      <c r="J31" s="349">
        <v>-243990.08799999999</v>
      </c>
      <c r="K31" s="349">
        <v>67622.073999999993</v>
      </c>
      <c r="L31" s="349">
        <v>-1771778.817</v>
      </c>
      <c r="M31" s="349">
        <v>0</v>
      </c>
      <c r="N31" s="349">
        <v>-1681253.415</v>
      </c>
      <c r="O31" s="349">
        <v>0</v>
      </c>
      <c r="P31" s="349">
        <v>2416645.1129999999</v>
      </c>
      <c r="Q31" s="349">
        <v>50074090.910999998</v>
      </c>
    </row>
    <row r="32" spans="1:17" x14ac:dyDescent="0.3">
      <c r="A32" s="31" t="s">
        <v>39</v>
      </c>
    </row>
  </sheetData>
  <sheetProtection algorithmName="SHA-512" hashValue="TK4K+l2T4XC5TEei+1XwtXlQp7GEnoUFEahWcT3KO+/e5GIkKl8ueSzI8LWTQrquPo0dpQHNuW+I5i6gCCf7nA==" saltValue="JeM0WXmgVUfnbBYwuRthuA==" spinCount="100000" sheet="1" objects="1" scenarios="1"/>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829F-929C-4368-A256-4C01FE0452F5}">
  <dimension ref="B2:I10"/>
  <sheetViews>
    <sheetView workbookViewId="0"/>
  </sheetViews>
  <sheetFormatPr defaultRowHeight="14.5" x14ac:dyDescent="0.35"/>
  <cols>
    <col min="1" max="1" width="7.8984375" style="20" customWidth="1"/>
    <col min="2" max="2" width="6.796875" style="20" customWidth="1"/>
    <col min="3" max="3" width="29.69921875" style="20" customWidth="1"/>
    <col min="4" max="4" width="20.59765625" style="20" bestFit="1" customWidth="1"/>
    <col min="5" max="5" width="16.796875" style="20" bestFit="1" customWidth="1"/>
    <col min="6" max="6" width="24" style="20" customWidth="1"/>
    <col min="7" max="7" width="14.3984375" style="20" customWidth="1"/>
    <col min="8" max="8" width="12.3984375" style="20" customWidth="1"/>
    <col min="9" max="9" width="16.796875" style="20" bestFit="1" customWidth="1"/>
    <col min="10" max="16384" width="8.796875" style="20"/>
  </cols>
  <sheetData>
    <row r="2" spans="2:9" ht="15.5" x14ac:dyDescent="0.35">
      <c r="B2" s="242" t="s">
        <v>540</v>
      </c>
      <c r="C2" s="350"/>
      <c r="D2" s="350"/>
      <c r="E2" s="350"/>
      <c r="H2" s="21">
        <v>44377</v>
      </c>
      <c r="I2" s="3" t="s">
        <v>17</v>
      </c>
    </row>
    <row r="3" spans="2:9" x14ac:dyDescent="0.35">
      <c r="B3" s="351"/>
      <c r="H3" s="23"/>
      <c r="I3" s="3" t="s">
        <v>18</v>
      </c>
    </row>
    <row r="4" spans="2:9" x14ac:dyDescent="0.35">
      <c r="B4" s="352"/>
      <c r="C4" s="11"/>
      <c r="D4" s="353" t="s">
        <v>0</v>
      </c>
      <c r="E4" s="353" t="s">
        <v>1</v>
      </c>
      <c r="F4" s="353" t="s">
        <v>2</v>
      </c>
      <c r="G4" s="353" t="s">
        <v>3</v>
      </c>
      <c r="H4" s="353" t="s">
        <v>4</v>
      </c>
      <c r="I4" s="353" t="s">
        <v>5</v>
      </c>
    </row>
    <row r="5" spans="2:9" x14ac:dyDescent="0.35">
      <c r="B5" s="11"/>
      <c r="C5" s="11"/>
      <c r="D5" s="354" t="s">
        <v>541</v>
      </c>
      <c r="E5" s="354"/>
      <c r="F5" s="354"/>
      <c r="G5" s="354"/>
      <c r="H5" s="354"/>
      <c r="I5" s="354"/>
    </row>
    <row r="6" spans="2:9" ht="26" x14ac:dyDescent="0.35">
      <c r="B6" s="11"/>
      <c r="C6" s="11"/>
      <c r="D6" s="14" t="s">
        <v>542</v>
      </c>
      <c r="E6" s="14" t="s">
        <v>543</v>
      </c>
      <c r="F6" s="14" t="s">
        <v>544</v>
      </c>
      <c r="G6" s="14" t="s">
        <v>545</v>
      </c>
      <c r="H6" s="14" t="s">
        <v>546</v>
      </c>
      <c r="I6" s="14" t="s">
        <v>38</v>
      </c>
    </row>
    <row r="7" spans="2:9" x14ac:dyDescent="0.35">
      <c r="B7" s="94">
        <v>1</v>
      </c>
      <c r="C7" s="355" t="s">
        <v>511</v>
      </c>
      <c r="D7" s="182">
        <v>4001888.4649999999</v>
      </c>
      <c r="E7" s="182">
        <v>13234650.552999999</v>
      </c>
      <c r="F7" s="182">
        <v>25306291.954999998</v>
      </c>
      <c r="G7" s="182">
        <v>33488574.192000002</v>
      </c>
      <c r="H7" s="182"/>
      <c r="I7" s="182">
        <v>76031405.165000007</v>
      </c>
    </row>
    <row r="8" spans="2:9" x14ac:dyDescent="0.35">
      <c r="B8" s="94">
        <v>2</v>
      </c>
      <c r="C8" s="355" t="s">
        <v>287</v>
      </c>
      <c r="D8" s="182"/>
      <c r="E8" s="182">
        <f>(3355131447.4+55444325)/1000</f>
        <v>3410575.7724000001</v>
      </c>
      <c r="F8" s="182">
        <v>17042391.892000001</v>
      </c>
      <c r="G8" s="182">
        <v>1722218.155</v>
      </c>
      <c r="H8" s="182"/>
      <c r="I8" s="182">
        <f>(E8+F8+G8+H8+D8)/1000</f>
        <v>22175.185819400001</v>
      </c>
    </row>
    <row r="9" spans="2:9" x14ac:dyDescent="0.35">
      <c r="B9" s="356">
        <v>3</v>
      </c>
      <c r="C9" s="357" t="s">
        <v>38</v>
      </c>
      <c r="D9" s="358">
        <f>(D7+D8)/1000</f>
        <v>4001.888465</v>
      </c>
      <c r="E9" s="358">
        <f>(E7+E8)/1000</f>
        <v>16645.226325399999</v>
      </c>
      <c r="F9" s="358">
        <f>(F7+F8)/1000</f>
        <v>42348.683847</v>
      </c>
      <c r="G9" s="358">
        <f>(G7+G8)/1000</f>
        <v>35210.792347000002</v>
      </c>
      <c r="H9" s="358"/>
      <c r="I9" s="358">
        <f>(I7+I8)/1000</f>
        <v>76053.580350819408</v>
      </c>
    </row>
    <row r="10" spans="2:9" x14ac:dyDescent="0.35">
      <c r="B10" s="31" t="s">
        <v>39</v>
      </c>
    </row>
  </sheetData>
  <sheetProtection algorithmName="SHA-512" hashValue="I0SD58+Qcf5q38uQGnIvOQ+Wsti/PhSDkIl4TS5JaNlBRzHt9JpcJMtB21nFHEr8QBeyZW8dC7HjvWFo5p28Og==" saltValue="lA02KgIA1GfuuyDEQs2CRQ==" spinCount="100000" sheet="1" objects="1" scenarios="1"/>
  <mergeCells count="1">
    <mergeCell ref="D5:I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4"/>
  <sheetViews>
    <sheetView workbookViewId="0"/>
  </sheetViews>
  <sheetFormatPr defaultRowHeight="16" x14ac:dyDescent="0.35"/>
  <cols>
    <col min="1" max="16384" width="8.796875" style="27"/>
  </cols>
  <sheetData>
    <row r="2" spans="2:4" x14ac:dyDescent="0.35">
      <c r="B2" s="25" t="s">
        <v>55</v>
      </c>
      <c r="C2" s="26" t="s">
        <v>56</v>
      </c>
      <c r="D2" s="27" t="s">
        <v>380</v>
      </c>
    </row>
    <row r="4" spans="2:4" x14ac:dyDescent="0.35">
      <c r="B4" s="25" t="s">
        <v>57</v>
      </c>
      <c r="C4" s="26" t="s">
        <v>56</v>
      </c>
      <c r="D4" s="27" t="s">
        <v>58</v>
      </c>
    </row>
  </sheetData>
  <sheetProtection algorithmName="SHA-512" hashValue="NXG6eoEDcC3r1c5Q4a20AuJirLPvI2fFCC4jPVty08sBZGfsuDswfQe3vWsN5RYUlp6Uf829kCCC8UOvaNv/3Q==" saltValue="kOeN+o1zLrwj8xrEtallRA==" spinCount="100000" sheet="1" objects="1" scenarios="1"/>
  <hyperlinks>
    <hyperlink ref="B2" location="'KM1'!A1" display="EU KM1" xr:uid="{A8F501C3-DC5A-4FDB-96F2-342527D458AE}"/>
    <hyperlink ref="B4" location="'OV1'!A1" display="EU OV1" xr:uid="{83115C84-ED79-43D2-AE75-FC79C016474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A7A3-FBDC-40FD-8F20-708C076C87C4}">
  <dimension ref="A1:J19"/>
  <sheetViews>
    <sheetView workbookViewId="0"/>
  </sheetViews>
  <sheetFormatPr defaultRowHeight="13" x14ac:dyDescent="0.3"/>
  <cols>
    <col min="1" max="1" width="9" style="11" bestFit="1" customWidth="1"/>
    <col min="2" max="2" width="28.59765625" style="11" customWidth="1"/>
    <col min="3" max="5" width="12.3984375" style="11" bestFit="1" customWidth="1"/>
    <col min="6" max="6" width="12" style="11" customWidth="1"/>
    <col min="7" max="7" width="15.796875" style="11" customWidth="1"/>
    <col min="8" max="8" width="18.69921875" style="11" customWidth="1"/>
    <col min="9" max="9" width="19.59765625" style="11" customWidth="1"/>
    <col min="10" max="10" width="20.3984375" style="11" customWidth="1"/>
    <col min="11" max="16384" width="8.796875" style="11"/>
  </cols>
  <sheetData>
    <row r="1" spans="1:10" ht="14.5" x14ac:dyDescent="0.35">
      <c r="I1" s="21">
        <v>44377</v>
      </c>
      <c r="J1" s="3" t="s">
        <v>17</v>
      </c>
    </row>
    <row r="2" spans="1:10" ht="15.5" x14ac:dyDescent="0.35">
      <c r="A2" s="242" t="s">
        <v>547</v>
      </c>
      <c r="B2" s="209"/>
      <c r="C2" s="209"/>
      <c r="D2" s="209"/>
      <c r="I2" s="23"/>
      <c r="J2" s="3" t="s">
        <v>18</v>
      </c>
    </row>
    <row r="3" spans="1:10" ht="13.5" thickBot="1" x14ac:dyDescent="0.35">
      <c r="A3" s="243"/>
    </row>
    <row r="4" spans="1:10" ht="13.5" thickBot="1" x14ac:dyDescent="0.35">
      <c r="A4" s="359"/>
      <c r="B4" s="359"/>
      <c r="C4" s="247" t="s">
        <v>0</v>
      </c>
      <c r="D4" s="248" t="s">
        <v>1</v>
      </c>
      <c r="E4" s="248" t="s">
        <v>2</v>
      </c>
      <c r="F4" s="248" t="s">
        <v>3</v>
      </c>
      <c r="G4" s="248" t="s">
        <v>4</v>
      </c>
      <c r="H4" s="248" t="s">
        <v>5</v>
      </c>
      <c r="I4" s="248" t="s">
        <v>6</v>
      </c>
      <c r="J4" s="248" t="s">
        <v>7</v>
      </c>
    </row>
    <row r="5" spans="1:10" ht="52.5" customHeight="1" thickBot="1" x14ac:dyDescent="0.35">
      <c r="A5" s="359"/>
      <c r="B5" s="359"/>
      <c r="C5" s="360" t="s">
        <v>548</v>
      </c>
      <c r="D5" s="361"/>
      <c r="E5" s="361"/>
      <c r="F5" s="362"/>
      <c r="G5" s="363" t="s">
        <v>497</v>
      </c>
      <c r="H5" s="364"/>
      <c r="I5" s="365" t="s">
        <v>549</v>
      </c>
      <c r="J5" s="366"/>
    </row>
    <row r="6" spans="1:10" ht="13.5" thickBot="1" x14ac:dyDescent="0.35">
      <c r="A6" s="359"/>
      <c r="B6" s="359"/>
      <c r="C6" s="367" t="s">
        <v>550</v>
      </c>
      <c r="D6" s="368" t="s">
        <v>551</v>
      </c>
      <c r="E6" s="369"/>
      <c r="F6" s="370"/>
      <c r="G6" s="371" t="s">
        <v>552</v>
      </c>
      <c r="H6" s="371" t="s">
        <v>553</v>
      </c>
      <c r="I6" s="372"/>
      <c r="J6" s="371" t="s">
        <v>554</v>
      </c>
    </row>
    <row r="7" spans="1:10" ht="77.5" customHeight="1" thickBot="1" x14ac:dyDescent="0.35">
      <c r="A7" s="359"/>
      <c r="B7" s="359"/>
      <c r="C7" s="373"/>
      <c r="D7" s="374"/>
      <c r="E7" s="375" t="s">
        <v>555</v>
      </c>
      <c r="F7" s="376" t="s">
        <v>556</v>
      </c>
      <c r="G7" s="377"/>
      <c r="H7" s="377"/>
      <c r="I7" s="378"/>
      <c r="J7" s="379"/>
    </row>
    <row r="8" spans="1:10" ht="26.5" thickBot="1" x14ac:dyDescent="0.35">
      <c r="A8" s="380" t="s">
        <v>509</v>
      </c>
      <c r="B8" s="381" t="s">
        <v>510</v>
      </c>
      <c r="C8" s="382">
        <v>0</v>
      </c>
      <c r="D8" s="382">
        <v>0</v>
      </c>
      <c r="E8" s="382">
        <v>0</v>
      </c>
      <c r="F8" s="383">
        <v>0</v>
      </c>
      <c r="G8" s="383">
        <v>0</v>
      </c>
      <c r="H8" s="383">
        <v>0</v>
      </c>
      <c r="I8" s="383">
        <v>0</v>
      </c>
      <c r="J8" s="383">
        <v>0</v>
      </c>
    </row>
    <row r="9" spans="1:10" ht="13.5" thickBot="1" x14ac:dyDescent="0.35">
      <c r="A9" s="380" t="s">
        <v>13</v>
      </c>
      <c r="B9" s="381" t="s">
        <v>511</v>
      </c>
      <c r="C9" s="382">
        <v>1126062.6299999999</v>
      </c>
      <c r="D9" s="382">
        <v>1126062.6299999999</v>
      </c>
      <c r="E9" s="382">
        <v>1125250.5390000001</v>
      </c>
      <c r="F9" s="383">
        <v>1126062.6299999999</v>
      </c>
      <c r="G9" s="383">
        <v>-9718.8979999999992</v>
      </c>
      <c r="H9" s="383">
        <v>-529062.52500000002</v>
      </c>
      <c r="I9" s="383">
        <v>8668.6919999999991</v>
      </c>
      <c r="J9" s="383">
        <v>319969.88</v>
      </c>
    </row>
    <row r="10" spans="1:10" ht="13.5" thickBot="1" x14ac:dyDescent="0.35">
      <c r="A10" s="384" t="s">
        <v>15</v>
      </c>
      <c r="B10" s="385" t="s">
        <v>512</v>
      </c>
      <c r="C10" s="382">
        <v>0</v>
      </c>
      <c r="D10" s="382">
        <v>0</v>
      </c>
      <c r="E10" s="382">
        <v>0</v>
      </c>
      <c r="F10" s="382">
        <v>0</v>
      </c>
      <c r="G10" s="382">
        <v>0</v>
      </c>
      <c r="H10" s="382">
        <v>0</v>
      </c>
      <c r="I10" s="383">
        <v>0</v>
      </c>
      <c r="J10" s="383">
        <v>0</v>
      </c>
    </row>
    <row r="11" spans="1:10" ht="13.5" thickBot="1" x14ac:dyDescent="0.35">
      <c r="A11" s="384" t="s">
        <v>513</v>
      </c>
      <c r="B11" s="385" t="s">
        <v>514</v>
      </c>
      <c r="C11" s="382">
        <v>0</v>
      </c>
      <c r="D11" s="382">
        <v>5197.9790000000003</v>
      </c>
      <c r="E11" s="382">
        <v>5197.9790000000003</v>
      </c>
      <c r="F11" s="382">
        <v>5197.9790000000003</v>
      </c>
      <c r="G11" s="382">
        <v>0</v>
      </c>
      <c r="H11" s="382">
        <v>0</v>
      </c>
      <c r="I11" s="383">
        <v>0</v>
      </c>
      <c r="J11" s="383">
        <v>5197.9790000000003</v>
      </c>
    </row>
    <row r="12" spans="1:10" ht="13.5" thickBot="1" x14ac:dyDescent="0.35">
      <c r="A12" s="384" t="s">
        <v>515</v>
      </c>
      <c r="B12" s="385" t="s">
        <v>516</v>
      </c>
      <c r="C12" s="382">
        <v>0</v>
      </c>
      <c r="D12" s="382">
        <v>0</v>
      </c>
      <c r="E12" s="382">
        <v>0</v>
      </c>
      <c r="F12" s="382">
        <v>0</v>
      </c>
      <c r="G12" s="382">
        <v>0</v>
      </c>
      <c r="H12" s="382">
        <v>0</v>
      </c>
      <c r="I12" s="383">
        <v>0</v>
      </c>
      <c r="J12" s="383">
        <v>0</v>
      </c>
    </row>
    <row r="13" spans="1:10" ht="13.5" thickBot="1" x14ac:dyDescent="0.35">
      <c r="A13" s="384" t="s">
        <v>517</v>
      </c>
      <c r="B13" s="385" t="s">
        <v>518</v>
      </c>
      <c r="C13" s="382">
        <v>0</v>
      </c>
      <c r="D13" s="382">
        <v>0</v>
      </c>
      <c r="E13" s="382">
        <v>0</v>
      </c>
      <c r="F13" s="382">
        <v>0</v>
      </c>
      <c r="G13" s="382">
        <v>0</v>
      </c>
      <c r="H13" s="382">
        <v>0</v>
      </c>
      <c r="I13" s="383">
        <v>0</v>
      </c>
      <c r="J13" s="383">
        <v>0</v>
      </c>
    </row>
    <row r="14" spans="1:10" ht="13.5" thickBot="1" x14ac:dyDescent="0.35">
      <c r="A14" s="384" t="s">
        <v>519</v>
      </c>
      <c r="B14" s="385" t="s">
        <v>520</v>
      </c>
      <c r="C14" s="382">
        <v>116732.645</v>
      </c>
      <c r="D14" s="382">
        <v>259811.45699999999</v>
      </c>
      <c r="E14" s="382">
        <v>259811.45699999999</v>
      </c>
      <c r="F14" s="382">
        <v>259811.45699999999</v>
      </c>
      <c r="G14" s="382">
        <v>-1911.74</v>
      </c>
      <c r="H14" s="382">
        <v>-112272.322</v>
      </c>
      <c r="I14" s="383">
        <v>235144.93599999999</v>
      </c>
      <c r="J14" s="383">
        <v>121244.264</v>
      </c>
    </row>
    <row r="15" spans="1:10" ht="13.5" thickBot="1" x14ac:dyDescent="0.35">
      <c r="A15" s="384" t="s">
        <v>521</v>
      </c>
      <c r="B15" s="385" t="s">
        <v>524</v>
      </c>
      <c r="C15" s="382">
        <v>65505.790999999997</v>
      </c>
      <c r="D15" s="382">
        <v>861053.19400000002</v>
      </c>
      <c r="E15" s="382">
        <v>860241.103</v>
      </c>
      <c r="F15" s="382">
        <v>861053.19400000002</v>
      </c>
      <c r="G15" s="382">
        <v>-7807.1580000000004</v>
      </c>
      <c r="H15" s="382">
        <v>-416790.20299999998</v>
      </c>
      <c r="I15" s="383">
        <v>222342.9</v>
      </c>
      <c r="J15" s="383">
        <v>193527.63699999999</v>
      </c>
    </row>
    <row r="16" spans="1:10" ht="13.5" thickBot="1" x14ac:dyDescent="0.35">
      <c r="A16" s="386" t="s">
        <v>523</v>
      </c>
      <c r="B16" s="387" t="s">
        <v>557</v>
      </c>
      <c r="C16" s="382">
        <v>0</v>
      </c>
      <c r="D16" s="382">
        <v>0</v>
      </c>
      <c r="E16" s="382">
        <v>0</v>
      </c>
      <c r="F16" s="382">
        <v>0</v>
      </c>
      <c r="G16" s="382">
        <v>0</v>
      </c>
      <c r="H16" s="382">
        <v>0</v>
      </c>
      <c r="I16" s="383">
        <v>0</v>
      </c>
      <c r="J16" s="383">
        <v>0</v>
      </c>
    </row>
    <row r="17" spans="1:10" ht="13.5" thickBot="1" x14ac:dyDescent="0.35">
      <c r="A17" s="386" t="s">
        <v>525</v>
      </c>
      <c r="B17" s="387" t="s">
        <v>558</v>
      </c>
      <c r="C17" s="382">
        <v>7230.0339999999997</v>
      </c>
      <c r="D17" s="382">
        <v>9242.4830000000002</v>
      </c>
      <c r="E17" s="382">
        <v>9242.4830000000002</v>
      </c>
      <c r="F17" s="383">
        <v>9242.4830000000002</v>
      </c>
      <c r="G17" s="383">
        <v>10.109</v>
      </c>
      <c r="H17" s="383">
        <v>2980.3380000000002</v>
      </c>
      <c r="I17" s="383">
        <v>0</v>
      </c>
      <c r="J17" s="383">
        <v>0</v>
      </c>
    </row>
    <row r="18" spans="1:10" ht="13.5" thickBot="1" x14ac:dyDescent="0.35">
      <c r="A18" s="388">
        <v>100</v>
      </c>
      <c r="B18" s="389" t="s">
        <v>38</v>
      </c>
      <c r="C18" s="390">
        <v>1133292.6639999999</v>
      </c>
      <c r="D18" s="390">
        <v>1135305.1129999999</v>
      </c>
      <c r="E18" s="390">
        <v>1134493.0220000001</v>
      </c>
      <c r="F18" s="391">
        <v>1135305.1129999999</v>
      </c>
      <c r="G18" s="391">
        <v>-9708.7889999999989</v>
      </c>
      <c r="H18" s="391">
        <v>-526082.18700000003</v>
      </c>
      <c r="I18" s="391">
        <v>8668.6919999999991</v>
      </c>
      <c r="J18" s="391">
        <v>319969.88</v>
      </c>
    </row>
    <row r="19" spans="1:10" x14ac:dyDescent="0.3">
      <c r="A19" s="31" t="s">
        <v>39</v>
      </c>
    </row>
  </sheetData>
  <sheetProtection algorithmName="SHA-512" hashValue="xyr6SZ+UjXKSSSSC5hfDjMGau8BAY+AiHCMuReH4eDvmiKEHdxc08WoGO8sRnYGqXVhmzcD0BN3BfQr2G76pdA==" saltValue="sIUL7Q1qOzAbT+YqfD8Bsw==" spinCount="100000" sheet="1" objects="1" scenarios="1"/>
  <mergeCells count="8">
    <mergeCell ref="C5:F5"/>
    <mergeCell ref="G5:H5"/>
    <mergeCell ref="I5:J5"/>
    <mergeCell ref="C6:C7"/>
    <mergeCell ref="D6:F6"/>
    <mergeCell ref="G6:G7"/>
    <mergeCell ref="H6:H7"/>
    <mergeCell ref="J6:J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A22E-892F-4CF7-B4FB-FD1BD82D978F}">
  <dimension ref="B2:I31"/>
  <sheetViews>
    <sheetView topLeftCell="A16" workbookViewId="0">
      <selection activeCell="B31" sqref="B31"/>
    </sheetView>
  </sheetViews>
  <sheetFormatPr defaultRowHeight="14.5" x14ac:dyDescent="0.35"/>
  <cols>
    <col min="1" max="1" width="8.796875" style="20"/>
    <col min="2" max="2" width="5.19921875" style="20" customWidth="1"/>
    <col min="3" max="3" width="27.5" style="20" customWidth="1"/>
    <col min="4" max="4" width="14.796875" style="20" bestFit="1" customWidth="1"/>
    <col min="5" max="5" width="11.5" style="20" bestFit="1" customWidth="1"/>
    <col min="6" max="6" width="11.8984375" style="20" customWidth="1"/>
    <col min="7" max="7" width="14.296875" style="20" customWidth="1"/>
    <col min="8" max="8" width="13.59765625" style="20" customWidth="1"/>
    <col min="9" max="9" width="22.296875" style="20" customWidth="1"/>
    <col min="10" max="16384" width="8.796875" style="20"/>
  </cols>
  <sheetData>
    <row r="2" spans="2:9" x14ac:dyDescent="0.35">
      <c r="I2" s="21">
        <v>44377</v>
      </c>
    </row>
    <row r="4" spans="2:9" ht="15.5" x14ac:dyDescent="0.35">
      <c r="B4" s="392" t="s">
        <v>559</v>
      </c>
      <c r="C4" s="393"/>
      <c r="D4" s="393"/>
      <c r="E4" s="393"/>
      <c r="F4" s="393"/>
      <c r="G4" s="393"/>
      <c r="H4" s="394"/>
      <c r="I4" s="3" t="s">
        <v>17</v>
      </c>
    </row>
    <row r="5" spans="2:9" ht="15" thickBot="1" x14ac:dyDescent="0.4">
      <c r="B5" s="395"/>
      <c r="E5" s="396"/>
      <c r="F5" s="396"/>
      <c r="H5" s="23"/>
      <c r="I5" s="3" t="s">
        <v>18</v>
      </c>
    </row>
    <row r="6" spans="2:9" ht="15" thickBot="1" x14ac:dyDescent="0.4">
      <c r="B6" s="359"/>
      <c r="C6" s="359"/>
      <c r="D6" s="247" t="s">
        <v>0</v>
      </c>
      <c r="E6" s="248" t="s">
        <v>1</v>
      </c>
      <c r="F6" s="248" t="s">
        <v>2</v>
      </c>
      <c r="G6" s="248" t="s">
        <v>3</v>
      </c>
      <c r="H6" s="248" t="s">
        <v>4</v>
      </c>
      <c r="I6" s="248" t="s">
        <v>5</v>
      </c>
    </row>
    <row r="7" spans="2:9" ht="15" thickBot="1" x14ac:dyDescent="0.4">
      <c r="B7" s="359"/>
      <c r="C7" s="359"/>
      <c r="D7" s="368" t="s">
        <v>560</v>
      </c>
      <c r="E7" s="369"/>
      <c r="F7" s="369"/>
      <c r="G7" s="366"/>
      <c r="H7" s="370" t="s">
        <v>561</v>
      </c>
      <c r="I7" s="371" t="s">
        <v>562</v>
      </c>
    </row>
    <row r="8" spans="2:9" ht="52.5" thickBot="1" x14ac:dyDescent="0.4">
      <c r="B8" s="359"/>
      <c r="C8" s="359"/>
      <c r="D8" s="397"/>
      <c r="E8" s="368" t="s">
        <v>563</v>
      </c>
      <c r="F8" s="370"/>
      <c r="G8" s="398" t="s">
        <v>564</v>
      </c>
      <c r="H8" s="399"/>
      <c r="I8" s="400"/>
    </row>
    <row r="9" spans="2:9" x14ac:dyDescent="0.35">
      <c r="B9" s="359"/>
      <c r="C9" s="359"/>
      <c r="D9" s="397"/>
      <c r="E9" s="401"/>
      <c r="F9" s="371" t="s">
        <v>555</v>
      </c>
      <c r="G9" s="401"/>
      <c r="H9" s="399"/>
      <c r="I9" s="400"/>
    </row>
    <row r="10" spans="2:9" ht="15" thickBot="1" x14ac:dyDescent="0.4">
      <c r="B10" s="359"/>
      <c r="C10" s="359"/>
      <c r="D10" s="402"/>
      <c r="E10" s="403"/>
      <c r="F10" s="379"/>
      <c r="G10" s="404"/>
      <c r="H10" s="405"/>
      <c r="I10" s="377"/>
    </row>
    <row r="11" spans="2:9" ht="26.5" thickBot="1" x14ac:dyDescent="0.4">
      <c r="B11" s="380" t="s">
        <v>13</v>
      </c>
      <c r="C11" s="381" t="s">
        <v>565</v>
      </c>
      <c r="D11" s="406">
        <v>109706.249</v>
      </c>
      <c r="E11" s="406">
        <v>9608.402</v>
      </c>
      <c r="F11" s="406">
        <v>9608.402</v>
      </c>
      <c r="G11" s="406">
        <v>109629.948</v>
      </c>
      <c r="H11" s="406">
        <v>-7152.8270000000002</v>
      </c>
      <c r="I11" s="387"/>
    </row>
    <row r="12" spans="2:9" ht="15" thickBot="1" x14ac:dyDescent="0.4">
      <c r="B12" s="386" t="s">
        <v>15</v>
      </c>
      <c r="C12" s="387" t="s">
        <v>566</v>
      </c>
      <c r="D12" s="406">
        <v>81001.524999999994</v>
      </c>
      <c r="E12" s="406">
        <v>1850.393</v>
      </c>
      <c r="F12" s="406">
        <v>1850.393</v>
      </c>
      <c r="G12" s="406">
        <v>81001.524999999994</v>
      </c>
      <c r="H12" s="406">
        <v>-1037.6289999999999</v>
      </c>
      <c r="I12" s="387"/>
    </row>
    <row r="13" spans="2:9" ht="15" thickBot="1" x14ac:dyDescent="0.4">
      <c r="B13" s="386" t="s">
        <v>513</v>
      </c>
      <c r="C13" s="387" t="s">
        <v>567</v>
      </c>
      <c r="D13" s="406">
        <v>4743709.6840000004</v>
      </c>
      <c r="E13" s="406">
        <v>306131.86200000002</v>
      </c>
      <c r="F13" s="406">
        <v>306131.86200000002</v>
      </c>
      <c r="G13" s="406">
        <v>4742272.4009999996</v>
      </c>
      <c r="H13" s="406">
        <v>-147970.959</v>
      </c>
      <c r="I13" s="387"/>
    </row>
    <row r="14" spans="2:9" ht="26.5" thickBot="1" x14ac:dyDescent="0.4">
      <c r="B14" s="386" t="s">
        <v>515</v>
      </c>
      <c r="C14" s="387" t="s">
        <v>568</v>
      </c>
      <c r="D14" s="406">
        <v>434522.995</v>
      </c>
      <c r="E14" s="406">
        <v>397.27</v>
      </c>
      <c r="F14" s="406">
        <v>397.27</v>
      </c>
      <c r="G14" s="406">
        <v>434519.44300000003</v>
      </c>
      <c r="H14" s="406">
        <v>-2608.067</v>
      </c>
      <c r="I14" s="387"/>
    </row>
    <row r="15" spans="2:9" ht="15" thickBot="1" x14ac:dyDescent="0.4">
      <c r="B15" s="386" t="s">
        <v>517</v>
      </c>
      <c r="C15" s="387" t="s">
        <v>569</v>
      </c>
      <c r="D15" s="406">
        <v>165334.38800000001</v>
      </c>
      <c r="E15" s="406">
        <v>2092.7759999999998</v>
      </c>
      <c r="F15" s="406">
        <v>2092.7759999999998</v>
      </c>
      <c r="G15" s="406">
        <v>165315.277</v>
      </c>
      <c r="H15" s="406">
        <v>-2270.5140000000001</v>
      </c>
      <c r="I15" s="387"/>
    </row>
    <row r="16" spans="2:9" ht="15" thickBot="1" x14ac:dyDescent="0.4">
      <c r="B16" s="386" t="s">
        <v>519</v>
      </c>
      <c r="C16" s="387" t="s">
        <v>570</v>
      </c>
      <c r="D16" s="406">
        <v>1077009.1100000001</v>
      </c>
      <c r="E16" s="406">
        <v>35165.548000000003</v>
      </c>
      <c r="F16" s="406">
        <v>35165.548000000003</v>
      </c>
      <c r="G16" s="406">
        <v>1076146.1000000001</v>
      </c>
      <c r="H16" s="406">
        <v>-33243.673000000003</v>
      </c>
      <c r="I16" s="387"/>
    </row>
    <row r="17" spans="2:9" ht="15" thickBot="1" x14ac:dyDescent="0.4">
      <c r="B17" s="386" t="s">
        <v>521</v>
      </c>
      <c r="C17" s="387" t="s">
        <v>571</v>
      </c>
      <c r="D17" s="406">
        <v>5762828.3090000004</v>
      </c>
      <c r="E17" s="406">
        <v>139464.46599999999</v>
      </c>
      <c r="F17" s="406">
        <v>139464.46599999999</v>
      </c>
      <c r="G17" s="406">
        <v>5759002.5710000005</v>
      </c>
      <c r="H17" s="406">
        <v>-124529.713</v>
      </c>
      <c r="I17" s="387"/>
    </row>
    <row r="18" spans="2:9" ht="15" thickBot="1" x14ac:dyDescent="0.4">
      <c r="B18" s="386" t="s">
        <v>523</v>
      </c>
      <c r="C18" s="387" t="s">
        <v>572</v>
      </c>
      <c r="D18" s="406">
        <v>2610568.3360000001</v>
      </c>
      <c r="E18" s="406">
        <v>85328.842000000004</v>
      </c>
      <c r="F18" s="406">
        <v>85328.842000000004</v>
      </c>
      <c r="G18" s="406">
        <v>2609171.9679999999</v>
      </c>
      <c r="H18" s="406">
        <v>-59251.673999999999</v>
      </c>
      <c r="I18" s="387"/>
    </row>
    <row r="19" spans="2:9" ht="26.5" thickBot="1" x14ac:dyDescent="0.4">
      <c r="B19" s="386" t="s">
        <v>525</v>
      </c>
      <c r="C19" s="387" t="s">
        <v>573</v>
      </c>
      <c r="D19" s="406">
        <v>188211.541</v>
      </c>
      <c r="E19" s="406">
        <v>86955.960999999996</v>
      </c>
      <c r="F19" s="406">
        <v>86955.960999999996</v>
      </c>
      <c r="G19" s="406">
        <v>187863.196</v>
      </c>
      <c r="H19" s="406">
        <v>-41131.874000000003</v>
      </c>
      <c r="I19" s="387"/>
    </row>
    <row r="20" spans="2:9" ht="26.5" thickBot="1" x14ac:dyDescent="0.4">
      <c r="B20" s="386" t="s">
        <v>526</v>
      </c>
      <c r="C20" s="387" t="s">
        <v>574</v>
      </c>
      <c r="D20" s="406">
        <v>1111961.6810000001</v>
      </c>
      <c r="E20" s="406">
        <v>6334.8530000000001</v>
      </c>
      <c r="F20" s="406">
        <v>6334.8530000000001</v>
      </c>
      <c r="G20" s="406">
        <v>1111408.888</v>
      </c>
      <c r="H20" s="406">
        <v>-19870.397000000001</v>
      </c>
      <c r="I20" s="387"/>
    </row>
    <row r="21" spans="2:9" ht="26.5" thickBot="1" x14ac:dyDescent="0.4">
      <c r="B21" s="386" t="s">
        <v>527</v>
      </c>
      <c r="C21" s="387" t="s">
        <v>575</v>
      </c>
      <c r="D21" s="406">
        <v>1064633.5930000001</v>
      </c>
      <c r="E21" s="406">
        <v>14138.476000000001</v>
      </c>
      <c r="F21" s="407">
        <v>14138.476000000001</v>
      </c>
      <c r="G21" s="406">
        <v>1064505.473</v>
      </c>
      <c r="H21" s="406">
        <v>-11411.517</v>
      </c>
      <c r="I21" s="387"/>
    </row>
    <row r="22" spans="2:9" ht="15" thickBot="1" x14ac:dyDescent="0.4">
      <c r="B22" s="386" t="s">
        <v>528</v>
      </c>
      <c r="C22" s="387" t="s">
        <v>576</v>
      </c>
      <c r="D22" s="406">
        <v>96937.922999999995</v>
      </c>
      <c r="E22" s="406">
        <v>3778.0749999999998</v>
      </c>
      <c r="F22" s="406">
        <v>3778.0749999999998</v>
      </c>
      <c r="G22" s="406">
        <v>96764.77</v>
      </c>
      <c r="H22" s="406">
        <v>-3220.7820000000002</v>
      </c>
      <c r="I22" s="387"/>
    </row>
    <row r="23" spans="2:9" ht="26.5" thickBot="1" x14ac:dyDescent="0.4">
      <c r="B23" s="386" t="s">
        <v>529</v>
      </c>
      <c r="C23" s="387" t="s">
        <v>577</v>
      </c>
      <c r="D23" s="406">
        <v>275894.62099999998</v>
      </c>
      <c r="E23" s="406">
        <v>39617.190999999999</v>
      </c>
      <c r="F23" s="406">
        <v>39617.190999999999</v>
      </c>
      <c r="G23" s="406">
        <v>274823.15600000002</v>
      </c>
      <c r="H23" s="406">
        <v>-34585.964</v>
      </c>
      <c r="I23" s="387"/>
    </row>
    <row r="24" spans="2:9" ht="26.5" thickBot="1" x14ac:dyDescent="0.4">
      <c r="B24" s="386" t="s">
        <v>530</v>
      </c>
      <c r="C24" s="387" t="s">
        <v>578</v>
      </c>
      <c r="D24" s="406">
        <v>647156.95900000003</v>
      </c>
      <c r="E24" s="406">
        <v>80561.176999999996</v>
      </c>
      <c r="F24" s="406">
        <v>80561.176999999996</v>
      </c>
      <c r="G24" s="406">
        <v>646670.66500000004</v>
      </c>
      <c r="H24" s="406">
        <v>-22077.053</v>
      </c>
      <c r="I24" s="387"/>
    </row>
    <row r="25" spans="2:9" ht="39.5" thickBot="1" x14ac:dyDescent="0.4">
      <c r="B25" s="386" t="s">
        <v>531</v>
      </c>
      <c r="C25" s="387" t="s">
        <v>579</v>
      </c>
      <c r="D25" s="406">
        <v>58.962000000000003</v>
      </c>
      <c r="E25" s="406">
        <v>0</v>
      </c>
      <c r="F25" s="406">
        <v>0</v>
      </c>
      <c r="G25" s="406">
        <v>58.962000000000003</v>
      </c>
      <c r="H25" s="406">
        <v>-8.3000000000000004E-2</v>
      </c>
      <c r="I25" s="387"/>
    </row>
    <row r="26" spans="2:9" ht="15" thickBot="1" x14ac:dyDescent="0.4">
      <c r="B26" s="386" t="s">
        <v>533</v>
      </c>
      <c r="C26" s="387" t="s">
        <v>580</v>
      </c>
      <c r="D26" s="406">
        <v>36452.836000000003</v>
      </c>
      <c r="E26" s="406">
        <v>2115.723</v>
      </c>
      <c r="F26" s="406">
        <v>2115.723</v>
      </c>
      <c r="G26" s="406">
        <v>36238.529000000002</v>
      </c>
      <c r="H26" s="406">
        <v>-1867.7650000000001</v>
      </c>
      <c r="I26" s="387"/>
    </row>
    <row r="27" spans="2:9" ht="26.5" thickBot="1" x14ac:dyDescent="0.4">
      <c r="B27" s="386" t="s">
        <v>534</v>
      </c>
      <c r="C27" s="387" t="s">
        <v>581</v>
      </c>
      <c r="D27" s="406">
        <v>129641.35799999999</v>
      </c>
      <c r="E27" s="406">
        <v>2162.2849999999999</v>
      </c>
      <c r="F27" s="406">
        <v>2162.2849999999999</v>
      </c>
      <c r="G27" s="406">
        <v>129519.834</v>
      </c>
      <c r="H27" s="406">
        <v>-2921.8519999999999</v>
      </c>
      <c r="I27" s="387"/>
    </row>
    <row r="28" spans="2:9" ht="26.5" thickBot="1" x14ac:dyDescent="0.4">
      <c r="B28" s="386" t="s">
        <v>535</v>
      </c>
      <c r="C28" s="387" t="s">
        <v>582</v>
      </c>
      <c r="D28" s="406">
        <v>38243.148000000001</v>
      </c>
      <c r="E28" s="406">
        <v>2078.7049999999999</v>
      </c>
      <c r="F28" s="406">
        <v>2078.7049999999999</v>
      </c>
      <c r="G28" s="406">
        <v>38144.853000000003</v>
      </c>
      <c r="H28" s="406">
        <v>-2375.8989999999999</v>
      </c>
      <c r="I28" s="387"/>
    </row>
    <row r="29" spans="2:9" ht="15" thickBot="1" x14ac:dyDescent="0.4">
      <c r="B29" s="386" t="s">
        <v>536</v>
      </c>
      <c r="C29" s="387" t="s">
        <v>583</v>
      </c>
      <c r="D29" s="406">
        <v>325631.07500000001</v>
      </c>
      <c r="E29" s="406">
        <v>27829.359</v>
      </c>
      <c r="F29" s="406">
        <v>27828.988000000001</v>
      </c>
      <c r="G29" s="406">
        <v>325463.06300000002</v>
      </c>
      <c r="H29" s="406">
        <v>-13769.766</v>
      </c>
      <c r="I29" s="387"/>
    </row>
    <row r="30" spans="2:9" ht="15" thickBot="1" x14ac:dyDescent="0.4">
      <c r="B30" s="388" t="s">
        <v>537</v>
      </c>
      <c r="C30" s="389" t="s">
        <v>38</v>
      </c>
      <c r="D30" s="408">
        <v>18899504.292999994</v>
      </c>
      <c r="E30" s="408">
        <v>845611.36400000018</v>
      </c>
      <c r="F30" s="408">
        <v>845610.99300000013</v>
      </c>
      <c r="G30" s="408">
        <v>18888520.622000001</v>
      </c>
      <c r="H30" s="408">
        <v>-531298.00800000003</v>
      </c>
      <c r="I30" s="389"/>
    </row>
    <row r="31" spans="2:9" x14ac:dyDescent="0.35">
      <c r="B31" s="31" t="s">
        <v>39</v>
      </c>
    </row>
  </sheetData>
  <sheetProtection algorithmName="SHA-512" hashValue="14QSERHt+zw+IulCWbUAOk2n0cCcQGQWb5y5da0+FwoegkyUjBOgBYx748vahSwbr/k9EqUAnxiFZ1K1siq83A==" saltValue="zTcq6qd7qiDygl06lspQ4w==" spinCount="100000" sheet="1" objects="1" scenarios="1"/>
  <mergeCells count="8">
    <mergeCell ref="E5:F5"/>
    <mergeCell ref="D7:G7"/>
    <mergeCell ref="H7:H10"/>
    <mergeCell ref="I7:I10"/>
    <mergeCell ref="E8:F8"/>
    <mergeCell ref="E9:E10"/>
    <mergeCell ref="F9:F10"/>
    <mergeCell ref="G9:G10"/>
  </mergeCells>
  <pageMargins left="0.7" right="0.7" top="0.75" bottom="0.75" header="0.3" footer="0.3"/>
  <pageSetup paperSize="9" orientation="portrait" r:id="rId1"/>
  <ignoredErrors>
    <ignoredError sqref="B11:B28"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A4E0-43ED-4F1B-9061-EF68E3CCABC0}">
  <dimension ref="B2:F17"/>
  <sheetViews>
    <sheetView workbookViewId="0"/>
  </sheetViews>
  <sheetFormatPr defaultRowHeight="13.5" x14ac:dyDescent="0.35"/>
  <cols>
    <col min="1" max="2" width="8.796875" style="1"/>
    <col min="3" max="3" width="37.8984375" style="1" customWidth="1"/>
    <col min="4" max="4" width="35.19921875" style="1" customWidth="1"/>
    <col min="5" max="5" width="16.69921875" style="1" customWidth="1"/>
    <col min="6" max="6" width="16.59765625" style="1" customWidth="1"/>
    <col min="7" max="16384" width="8.796875" style="1"/>
  </cols>
  <sheetData>
    <row r="2" spans="2:6" ht="15.5" x14ac:dyDescent="0.35">
      <c r="B2" s="19" t="s">
        <v>584</v>
      </c>
      <c r="C2" s="5"/>
      <c r="D2" s="5"/>
    </row>
    <row r="3" spans="2:6" ht="14.5" x14ac:dyDescent="0.35">
      <c r="B3" s="20"/>
      <c r="E3" s="12">
        <v>44377</v>
      </c>
      <c r="F3" s="3" t="s">
        <v>17</v>
      </c>
    </row>
    <row r="4" spans="2:6" ht="14.5" x14ac:dyDescent="0.35">
      <c r="B4" s="20"/>
      <c r="C4" s="23"/>
      <c r="D4" s="22"/>
    </row>
    <row r="5" spans="2:6" x14ac:dyDescent="0.35">
      <c r="B5" s="409"/>
      <c r="C5" s="409"/>
      <c r="D5" s="11"/>
      <c r="E5" s="212" t="s">
        <v>0</v>
      </c>
      <c r="F5" s="212" t="s">
        <v>1</v>
      </c>
    </row>
    <row r="6" spans="2:6" ht="14.5" customHeight="1" x14ac:dyDescent="0.35">
      <c r="B6" s="409"/>
      <c r="C6" s="409"/>
      <c r="D6" s="11"/>
      <c r="E6" s="410" t="s">
        <v>585</v>
      </c>
      <c r="F6" s="410"/>
    </row>
    <row r="7" spans="2:6" x14ac:dyDescent="0.35">
      <c r="B7" s="409"/>
      <c r="C7" s="409"/>
      <c r="D7" s="359"/>
      <c r="E7" s="410"/>
      <c r="F7" s="410"/>
    </row>
    <row r="8" spans="2:6" ht="26" x14ac:dyDescent="0.35">
      <c r="B8" s="409"/>
      <c r="C8" s="409"/>
      <c r="D8" s="359"/>
      <c r="E8" s="411" t="s">
        <v>586</v>
      </c>
      <c r="F8" s="411" t="s">
        <v>587</v>
      </c>
    </row>
    <row r="9" spans="2:6" x14ac:dyDescent="0.35">
      <c r="B9" s="412" t="s">
        <v>13</v>
      </c>
      <c r="C9" s="413" t="s">
        <v>588</v>
      </c>
      <c r="D9" s="414"/>
      <c r="E9" s="182"/>
      <c r="F9" s="182"/>
    </row>
    <row r="10" spans="2:6" x14ac:dyDescent="0.35">
      <c r="B10" s="412" t="s">
        <v>15</v>
      </c>
      <c r="C10" s="413" t="s">
        <v>589</v>
      </c>
      <c r="D10" s="414"/>
      <c r="E10" s="182">
        <v>17908.543000000001</v>
      </c>
      <c r="F10" s="182">
        <v>-137</v>
      </c>
    </row>
    <row r="11" spans="2:6" x14ac:dyDescent="0.35">
      <c r="B11" s="415" t="s">
        <v>513</v>
      </c>
      <c r="C11" s="416" t="s">
        <v>590</v>
      </c>
      <c r="D11" s="417"/>
      <c r="E11" s="182">
        <v>76.7</v>
      </c>
      <c r="F11" s="182">
        <v>-44</v>
      </c>
    </row>
    <row r="12" spans="2:6" x14ac:dyDescent="0.35">
      <c r="B12" s="415" t="s">
        <v>515</v>
      </c>
      <c r="C12" s="416" t="s">
        <v>591</v>
      </c>
      <c r="D12" s="417"/>
      <c r="E12" s="182"/>
      <c r="F12" s="182"/>
    </row>
    <row r="13" spans="2:6" ht="15" customHeight="1" x14ac:dyDescent="0.35">
      <c r="B13" s="415" t="s">
        <v>517</v>
      </c>
      <c r="C13" s="416" t="s">
        <v>592</v>
      </c>
      <c r="D13" s="417"/>
      <c r="E13" s="182">
        <v>17831.843000000001</v>
      </c>
      <c r="F13" s="182">
        <v>-93</v>
      </c>
    </row>
    <row r="14" spans="2:6" x14ac:dyDescent="0.35">
      <c r="B14" s="415" t="s">
        <v>519</v>
      </c>
      <c r="C14" s="416" t="s">
        <v>593</v>
      </c>
      <c r="D14" s="417"/>
      <c r="E14" s="182"/>
      <c r="F14" s="182"/>
    </row>
    <row r="15" spans="2:6" x14ac:dyDescent="0.35">
      <c r="B15" s="415" t="s">
        <v>521</v>
      </c>
      <c r="C15" s="416" t="s">
        <v>594</v>
      </c>
      <c r="D15" s="417"/>
      <c r="E15" s="182"/>
      <c r="F15" s="182"/>
    </row>
    <row r="16" spans="2:6" x14ac:dyDescent="0.35">
      <c r="B16" s="418" t="s">
        <v>523</v>
      </c>
      <c r="C16" s="419" t="s">
        <v>38</v>
      </c>
      <c r="D16" s="420"/>
      <c r="E16" s="358">
        <v>17908.543000000001</v>
      </c>
      <c r="F16" s="358">
        <v>-137</v>
      </c>
    </row>
    <row r="17" spans="2:2" x14ac:dyDescent="0.35">
      <c r="B17" s="31" t="s">
        <v>39</v>
      </c>
    </row>
  </sheetData>
  <sheetProtection algorithmName="SHA-512" hashValue="xc3YBk1l9uGCqbiDdR2L5NOvyNc9ohYXps/i8U2JFGupO7b3Un0t5GBbbR2jopDw0Y6u1fiqrY/ZzFMzstRGgg==" saltValue="8UHu+XyLYOR57lJ0s1GfAA==" spinCount="100000" sheet="1" objects="1" scenarios="1"/>
  <mergeCells count="13">
    <mergeCell ref="C16:D16"/>
    <mergeCell ref="C10:D10"/>
    <mergeCell ref="C11:D11"/>
    <mergeCell ref="C12:D12"/>
    <mergeCell ref="C13:D13"/>
    <mergeCell ref="C14:D14"/>
    <mergeCell ref="C15:D15"/>
    <mergeCell ref="B5:C5"/>
    <mergeCell ref="B6:C6"/>
    <mergeCell ref="E6:F7"/>
    <mergeCell ref="B7:C7"/>
    <mergeCell ref="B8:C8"/>
    <mergeCell ref="C9:D9"/>
  </mergeCells>
  <conditionalFormatting sqref="D6:D8">
    <cfRule type="cellIs" dxfId="0" priority="1" stopIfTrue="1" operator="lessThan">
      <formula>0</formula>
    </cfRule>
  </conditionalFormatting>
  <pageMargins left="0.7" right="0.7" top="0.75" bottom="0.75" header="0.3" footer="0.3"/>
  <pageSetup paperSize="9" orientation="portrait" r:id="rId1"/>
  <ignoredErrors>
    <ignoredError sqref="B9:B16"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03D7-00F1-4237-864A-B391A8085BCB}">
  <dimension ref="B2:H15"/>
  <sheetViews>
    <sheetView workbookViewId="0"/>
  </sheetViews>
  <sheetFormatPr defaultColWidth="10.09765625" defaultRowHeight="13" x14ac:dyDescent="0.3"/>
  <cols>
    <col min="1" max="1" width="10.09765625" style="11"/>
    <col min="2" max="2" width="6.8984375" style="11" customWidth="1"/>
    <col min="3" max="3" width="60.5" style="11" customWidth="1"/>
    <col min="4" max="4" width="21.19921875" style="11" customWidth="1"/>
    <col min="5" max="5" width="29.69921875" style="11" customWidth="1"/>
    <col min="6" max="6" width="26.09765625" style="11" customWidth="1"/>
    <col min="7" max="7" width="23.296875" style="11" customWidth="1"/>
    <col min="8" max="8" width="31.09765625" style="11" customWidth="1"/>
    <col min="9" max="16384" width="10.09765625" style="11"/>
  </cols>
  <sheetData>
    <row r="2" spans="2:8" ht="21" x14ac:dyDescent="0.5">
      <c r="C2" s="421" t="s">
        <v>595</v>
      </c>
      <c r="D2" s="422"/>
      <c r="E2" s="422"/>
      <c r="F2" s="423"/>
      <c r="G2" s="423"/>
      <c r="H2" s="423"/>
    </row>
    <row r="3" spans="2:8" x14ac:dyDescent="0.3">
      <c r="G3" s="12">
        <v>44377</v>
      </c>
      <c r="H3" s="3" t="s">
        <v>17</v>
      </c>
    </row>
    <row r="4" spans="2:8" ht="14.5" x14ac:dyDescent="0.35">
      <c r="G4" s="23"/>
      <c r="H4" s="3" t="s">
        <v>18</v>
      </c>
    </row>
    <row r="6" spans="2:8" ht="26" x14ac:dyDescent="0.3">
      <c r="C6" s="210"/>
      <c r="D6" s="424" t="s">
        <v>596</v>
      </c>
      <c r="E6" s="425" t="s">
        <v>597</v>
      </c>
      <c r="F6" s="426"/>
      <c r="G6" s="426"/>
      <c r="H6" s="427"/>
    </row>
    <row r="7" spans="2:8" ht="26" x14ac:dyDescent="0.3">
      <c r="C7" s="210"/>
      <c r="D7" s="428"/>
      <c r="E7" s="429"/>
      <c r="F7" s="424" t="s">
        <v>598</v>
      </c>
      <c r="G7" s="425" t="s">
        <v>599</v>
      </c>
      <c r="H7" s="430"/>
    </row>
    <row r="8" spans="2:8" ht="26" x14ac:dyDescent="0.3">
      <c r="C8" s="210"/>
      <c r="D8" s="431"/>
      <c r="E8" s="432"/>
      <c r="F8" s="179"/>
      <c r="G8" s="433"/>
      <c r="H8" s="424" t="s">
        <v>600</v>
      </c>
    </row>
    <row r="9" spans="2:8" x14ac:dyDescent="0.3">
      <c r="C9" s="210"/>
      <c r="D9" s="57" t="s">
        <v>0</v>
      </c>
      <c r="E9" s="434" t="s">
        <v>1</v>
      </c>
      <c r="F9" s="57" t="s">
        <v>2</v>
      </c>
      <c r="G9" s="434" t="s">
        <v>3</v>
      </c>
      <c r="H9" s="57" t="s">
        <v>4</v>
      </c>
    </row>
    <row r="10" spans="2:8" x14ac:dyDescent="0.3">
      <c r="B10" s="57">
        <v>1</v>
      </c>
      <c r="C10" s="58" t="s">
        <v>511</v>
      </c>
      <c r="D10" s="435">
        <v>28160984690</v>
      </c>
      <c r="E10" s="435">
        <v>52490736693</v>
      </c>
      <c r="F10" s="435">
        <v>50870912361</v>
      </c>
      <c r="G10" s="435">
        <v>1619824332</v>
      </c>
      <c r="H10" s="436">
        <v>0</v>
      </c>
    </row>
    <row r="11" spans="2:8" x14ac:dyDescent="0.3">
      <c r="B11" s="57">
        <v>2</v>
      </c>
      <c r="C11" s="58" t="s">
        <v>601</v>
      </c>
      <c r="D11" s="435">
        <v>22078884711</v>
      </c>
      <c r="E11" s="435">
        <v>0</v>
      </c>
      <c r="F11" s="435">
        <v>0</v>
      </c>
      <c r="G11" s="435">
        <v>0</v>
      </c>
      <c r="H11" s="435">
        <v>0</v>
      </c>
    </row>
    <row r="12" spans="2:8" x14ac:dyDescent="0.3">
      <c r="B12" s="57">
        <v>3</v>
      </c>
      <c r="C12" s="58" t="s">
        <v>38</v>
      </c>
      <c r="D12" s="435">
        <v>50239869401</v>
      </c>
      <c r="E12" s="435">
        <v>52490736693</v>
      </c>
      <c r="F12" s="435">
        <v>50870912361</v>
      </c>
      <c r="G12" s="437">
        <v>1619824332</v>
      </c>
      <c r="H12" s="436">
        <v>0</v>
      </c>
    </row>
    <row r="13" spans="2:8" x14ac:dyDescent="0.3">
      <c r="B13" s="57">
        <v>4</v>
      </c>
      <c r="C13" s="438" t="s">
        <v>602</v>
      </c>
      <c r="D13" s="439">
        <v>-46455186802</v>
      </c>
      <c r="E13" s="435">
        <v>50074090911</v>
      </c>
      <c r="F13" s="435">
        <v>50058990944</v>
      </c>
      <c r="G13" s="440">
        <v>15099967</v>
      </c>
      <c r="H13" s="436">
        <v>0</v>
      </c>
    </row>
    <row r="14" spans="2:8" x14ac:dyDescent="0.3">
      <c r="B14" s="71" t="s">
        <v>365</v>
      </c>
      <c r="C14" s="438" t="s">
        <v>603</v>
      </c>
      <c r="D14" s="434"/>
      <c r="E14" s="57"/>
      <c r="F14" s="57"/>
      <c r="G14" s="57"/>
      <c r="H14" s="57"/>
    </row>
    <row r="15" spans="2:8" x14ac:dyDescent="0.3">
      <c r="B15" s="31" t="s">
        <v>39</v>
      </c>
    </row>
  </sheetData>
  <sheetProtection algorithmName="SHA-512" hashValue="7oR3YF1cnSCzRRC8DeengSyIuQnKstVLDI3Xf+fx6i1V/xMOqvONdPmkctNEiTnYrG1WAsEpKymP+r6+0J+Neg==" saltValue="26LbGiyBDV5f9SS+APsTog==" spinCount="100000" sheet="1" objects="1" scenarios="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7DF5-8F83-4733-A3B0-4D9227352021}">
  <sheetPr>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604</v>
      </c>
      <c r="C2" s="26" t="s">
        <v>56</v>
      </c>
      <c r="D2" s="27" t="s">
        <v>606</v>
      </c>
    </row>
    <row r="4" spans="2:4" x14ac:dyDescent="0.35">
      <c r="B4" s="25" t="s">
        <v>605</v>
      </c>
      <c r="C4" s="26" t="s">
        <v>56</v>
      </c>
      <c r="D4" s="27" t="s">
        <v>607</v>
      </c>
    </row>
    <row r="6" spans="2:4" x14ac:dyDescent="0.35">
      <c r="B6" s="441"/>
      <c r="C6" s="26"/>
    </row>
    <row r="8" spans="2:4" x14ac:dyDescent="0.35">
      <c r="B8" s="441"/>
      <c r="C8" s="26"/>
    </row>
    <row r="10" spans="2:4" x14ac:dyDescent="0.35">
      <c r="B10" s="441"/>
      <c r="C10" s="26"/>
    </row>
    <row r="12" spans="2:4" x14ac:dyDescent="0.35">
      <c r="B12" s="441"/>
      <c r="C12" s="26"/>
    </row>
  </sheetData>
  <sheetProtection algorithmName="SHA-512" hashValue="+w9lBlYJLbx/InjEsr9Wcb1GVHgsqhEdWoqmt6Y40pvdvLRRakLISTeR+zuFsbLZBAfAn/24R+D3oaZmSF5mZw==" saltValue="OFAIPIilHJTmK6uCvR0Qgw==" spinCount="100000" sheet="1" objects="1" scenarios="1"/>
  <hyperlinks>
    <hyperlink ref="B2" location="'CR4'!A1" display="EU CR4" xr:uid="{3A2941E4-C6FF-4BFD-8445-B5BD1321711D}"/>
    <hyperlink ref="B4" location="'CR5'!A1" display="EU CR5" xr:uid="{8893CD43-C71A-428C-9751-4517D10B6255}"/>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1073-2A01-4D72-8425-061A8F1E09F7}">
  <dimension ref="A1:H23"/>
  <sheetViews>
    <sheetView workbookViewId="0"/>
  </sheetViews>
  <sheetFormatPr defaultRowHeight="13" x14ac:dyDescent="0.3"/>
  <cols>
    <col min="1" max="1" width="6" style="11" customWidth="1"/>
    <col min="2" max="2" width="52.69921875" style="11" customWidth="1"/>
    <col min="3" max="8" width="16.69921875" style="11" customWidth="1"/>
    <col min="9" max="16384" width="8.796875" style="11"/>
  </cols>
  <sheetData>
    <row r="1" spans="1:8" ht="15.5" x14ac:dyDescent="0.35">
      <c r="B1" s="47" t="s">
        <v>608</v>
      </c>
      <c r="C1" s="209"/>
      <c r="D1" s="209"/>
      <c r="E1" s="209"/>
      <c r="F1" s="209"/>
    </row>
    <row r="2" spans="1:8" x14ac:dyDescent="0.3">
      <c r="H2" s="31" t="s">
        <v>17</v>
      </c>
    </row>
    <row r="3" spans="1:8" x14ac:dyDescent="0.3">
      <c r="H3" s="31" t="s">
        <v>18</v>
      </c>
    </row>
    <row r="4" spans="1:8" x14ac:dyDescent="0.3">
      <c r="A4" s="442"/>
      <c r="B4" s="410" t="s">
        <v>609</v>
      </c>
      <c r="C4" s="443" t="s">
        <v>610</v>
      </c>
      <c r="D4" s="410"/>
      <c r="E4" s="444" t="s">
        <v>611</v>
      </c>
      <c r="F4" s="443"/>
      <c r="G4" s="445" t="s">
        <v>612</v>
      </c>
      <c r="H4" s="446"/>
    </row>
    <row r="5" spans="1:8" ht="26" x14ac:dyDescent="0.3">
      <c r="A5" s="359"/>
      <c r="B5" s="410"/>
      <c r="C5" s="447" t="s">
        <v>613</v>
      </c>
      <c r="D5" s="411" t="s">
        <v>532</v>
      </c>
      <c r="E5" s="447" t="s">
        <v>613</v>
      </c>
      <c r="F5" s="411" t="s">
        <v>532</v>
      </c>
      <c r="G5" s="448" t="s">
        <v>614</v>
      </c>
      <c r="H5" s="448" t="s">
        <v>615</v>
      </c>
    </row>
    <row r="6" spans="1:8" ht="13.5" x14ac:dyDescent="0.3">
      <c r="A6" s="359"/>
      <c r="B6" s="410"/>
      <c r="C6" s="449" t="s">
        <v>0</v>
      </c>
      <c r="D6" s="24" t="s">
        <v>1</v>
      </c>
      <c r="E6" s="24" t="s">
        <v>2</v>
      </c>
      <c r="F6" s="24" t="s">
        <v>3</v>
      </c>
      <c r="G6" s="24" t="s">
        <v>4</v>
      </c>
      <c r="H6" s="24" t="s">
        <v>5</v>
      </c>
    </row>
    <row r="7" spans="1:8" x14ac:dyDescent="0.3">
      <c r="A7" s="14">
        <v>1</v>
      </c>
      <c r="B7" s="450" t="s">
        <v>616</v>
      </c>
      <c r="C7" s="451">
        <v>24160678.43127</v>
      </c>
      <c r="D7" s="451">
        <v>0</v>
      </c>
      <c r="E7" s="451">
        <v>26366182.971500002</v>
      </c>
      <c r="F7" s="451">
        <v>125.74282700000001</v>
      </c>
      <c r="G7" s="451">
        <v>1694478.448475</v>
      </c>
      <c r="H7" s="452">
        <v>6.426680605291743E-2</v>
      </c>
    </row>
    <row r="8" spans="1:8" x14ac:dyDescent="0.3">
      <c r="A8" s="14">
        <v>2</v>
      </c>
      <c r="B8" s="453" t="s">
        <v>617</v>
      </c>
      <c r="C8" s="451">
        <v>109212.18331000001</v>
      </c>
      <c r="D8" s="451">
        <v>103429.34673</v>
      </c>
      <c r="E8" s="451">
        <v>109212.18331000001</v>
      </c>
      <c r="F8" s="451">
        <v>133.46029999999999</v>
      </c>
      <c r="G8" s="451">
        <v>21869.128721999998</v>
      </c>
      <c r="H8" s="452">
        <v>0.19999999999999996</v>
      </c>
    </row>
    <row r="9" spans="1:8" x14ac:dyDescent="0.3">
      <c r="A9" s="14">
        <v>3</v>
      </c>
      <c r="B9" s="453" t="s">
        <v>618</v>
      </c>
      <c r="C9" s="451">
        <v>139843.27455999999</v>
      </c>
      <c r="D9" s="451">
        <v>24290.744930000001</v>
      </c>
      <c r="E9" s="451">
        <v>139843.27455999999</v>
      </c>
      <c r="F9" s="451">
        <v>2520.7344600000001</v>
      </c>
      <c r="G9" s="451">
        <v>71181.441860000006</v>
      </c>
      <c r="H9" s="452">
        <v>0.49999604780728035</v>
      </c>
    </row>
    <row r="10" spans="1:8" x14ac:dyDescent="0.3">
      <c r="A10" s="14">
        <v>4</v>
      </c>
      <c r="B10" s="453" t="s">
        <v>619</v>
      </c>
      <c r="C10" s="451">
        <v>98120.835619999998</v>
      </c>
      <c r="D10" s="451">
        <v>0</v>
      </c>
      <c r="E10" s="451">
        <v>98120.835619999998</v>
      </c>
      <c r="F10" s="451">
        <v>0</v>
      </c>
      <c r="G10" s="451">
        <v>0</v>
      </c>
      <c r="H10" s="452">
        <v>0</v>
      </c>
    </row>
    <row r="11" spans="1:8" x14ac:dyDescent="0.3">
      <c r="A11" s="14">
        <v>5</v>
      </c>
      <c r="B11" s="453" t="s">
        <v>620</v>
      </c>
      <c r="C11" s="451">
        <v>0</v>
      </c>
      <c r="D11" s="451">
        <v>0</v>
      </c>
      <c r="E11" s="451">
        <v>0</v>
      </c>
      <c r="F11" s="451">
        <v>0</v>
      </c>
      <c r="G11" s="451">
        <v>0</v>
      </c>
      <c r="H11" s="454" t="s">
        <v>621</v>
      </c>
    </row>
    <row r="12" spans="1:8" x14ac:dyDescent="0.3">
      <c r="A12" s="14">
        <v>6</v>
      </c>
      <c r="B12" s="453" t="s">
        <v>369</v>
      </c>
      <c r="C12" s="451">
        <v>736272.96599000006</v>
      </c>
      <c r="D12" s="451">
        <v>94242.781290000014</v>
      </c>
      <c r="E12" s="451">
        <v>1516091.3913141461</v>
      </c>
      <c r="F12" s="451">
        <v>22225.707892999999</v>
      </c>
      <c r="G12" s="451">
        <v>776651.26439027558</v>
      </c>
      <c r="H12" s="452">
        <v>0.50487072190159255</v>
      </c>
    </row>
    <row r="13" spans="1:8" x14ac:dyDescent="0.3">
      <c r="A13" s="14">
        <v>7</v>
      </c>
      <c r="B13" s="453" t="s">
        <v>622</v>
      </c>
      <c r="C13" s="451">
        <v>12153264.839090001</v>
      </c>
      <c r="D13" s="451">
        <v>7473505.0486700004</v>
      </c>
      <c r="E13" s="451">
        <v>10573609.856219999</v>
      </c>
      <c r="F13" s="451">
        <v>1491243.9138770001</v>
      </c>
      <c r="G13" s="451">
        <v>11097509.9383545</v>
      </c>
      <c r="H13" s="452">
        <v>0.91982133806378308</v>
      </c>
    </row>
    <row r="14" spans="1:8" x14ac:dyDescent="0.3">
      <c r="A14" s="14">
        <v>8</v>
      </c>
      <c r="B14" s="453" t="s">
        <v>623</v>
      </c>
      <c r="C14" s="451">
        <v>15886555.326128405</v>
      </c>
      <c r="D14" s="451">
        <v>441449.73530986777</v>
      </c>
      <c r="E14" s="451">
        <v>15671356.508478492</v>
      </c>
      <c r="F14" s="451">
        <v>3136.9968480168104</v>
      </c>
      <c r="G14" s="451">
        <v>11423810.776917133</v>
      </c>
      <c r="H14" s="452">
        <v>0.72881530577272513</v>
      </c>
    </row>
    <row r="15" spans="1:8" x14ac:dyDescent="0.3">
      <c r="A15" s="14">
        <v>9</v>
      </c>
      <c r="B15" s="453" t="s">
        <v>624</v>
      </c>
      <c r="C15" s="451">
        <v>7292929.1133139776</v>
      </c>
      <c r="D15" s="451">
        <v>905414.60436999996</v>
      </c>
      <c r="E15" s="451">
        <v>6139107.6835637642</v>
      </c>
      <c r="F15" s="451">
        <v>344573.46551399998</v>
      </c>
      <c r="G15" s="451">
        <v>3148459.6906593158</v>
      </c>
      <c r="H15" s="452">
        <v>0.48559755149389966</v>
      </c>
    </row>
    <row r="16" spans="1:8" x14ac:dyDescent="0.3">
      <c r="A16" s="14">
        <v>10</v>
      </c>
      <c r="B16" s="453" t="s">
        <v>377</v>
      </c>
      <c r="C16" s="451">
        <v>1608086.2401978909</v>
      </c>
      <c r="D16" s="451">
        <v>21967.28859000087</v>
      </c>
      <c r="E16" s="451">
        <v>1544444.8739538696</v>
      </c>
      <c r="F16" s="451">
        <v>21642.788220000868</v>
      </c>
      <c r="G16" s="451">
        <v>1880142.7868291815</v>
      </c>
      <c r="H16" s="452">
        <v>1.2005348309936714</v>
      </c>
    </row>
    <row r="17" spans="1:8" x14ac:dyDescent="0.3">
      <c r="A17" s="14">
        <v>11</v>
      </c>
      <c r="B17" s="453" t="s">
        <v>625</v>
      </c>
      <c r="C17" s="451">
        <v>10312.847519999999</v>
      </c>
      <c r="D17" s="451">
        <v>9479.9061099999999</v>
      </c>
      <c r="E17" s="451">
        <v>10312.847519999999</v>
      </c>
      <c r="F17" s="451">
        <v>4739.9530549999999</v>
      </c>
      <c r="G17" s="451">
        <v>22579.200862500002</v>
      </c>
      <c r="H17" s="452">
        <v>1.5000000000000002</v>
      </c>
    </row>
    <row r="18" spans="1:8" x14ac:dyDescent="0.3">
      <c r="A18" s="14">
        <v>12</v>
      </c>
      <c r="B18" s="453" t="s">
        <v>364</v>
      </c>
      <c r="C18" s="451">
        <v>0</v>
      </c>
      <c r="D18" s="451">
        <v>0</v>
      </c>
      <c r="E18" s="451">
        <v>0</v>
      </c>
      <c r="F18" s="451">
        <v>0</v>
      </c>
      <c r="G18" s="451">
        <v>0</v>
      </c>
      <c r="H18" s="454" t="s">
        <v>621</v>
      </c>
    </row>
    <row r="19" spans="1:8" ht="26" x14ac:dyDescent="0.3">
      <c r="A19" s="14">
        <v>13</v>
      </c>
      <c r="B19" s="453" t="s">
        <v>626</v>
      </c>
      <c r="C19" s="451">
        <v>0</v>
      </c>
      <c r="D19" s="451">
        <v>0</v>
      </c>
      <c r="E19" s="451">
        <v>0</v>
      </c>
      <c r="F19" s="451">
        <v>0</v>
      </c>
      <c r="G19" s="451">
        <v>0</v>
      </c>
      <c r="H19" s="454" t="s">
        <v>621</v>
      </c>
    </row>
    <row r="20" spans="1:8" x14ac:dyDescent="0.3">
      <c r="A20" s="14">
        <v>14</v>
      </c>
      <c r="B20" s="453" t="s">
        <v>627</v>
      </c>
      <c r="C20" s="451">
        <v>0</v>
      </c>
      <c r="D20" s="451">
        <v>0</v>
      </c>
      <c r="E20" s="451">
        <v>0</v>
      </c>
      <c r="F20" s="451">
        <v>0</v>
      </c>
      <c r="G20" s="451">
        <v>0</v>
      </c>
      <c r="H20" s="454" t="s">
        <v>621</v>
      </c>
    </row>
    <row r="21" spans="1:8" x14ac:dyDescent="0.3">
      <c r="A21" s="14">
        <v>15</v>
      </c>
      <c r="B21" s="453" t="s">
        <v>628</v>
      </c>
      <c r="C21" s="451">
        <v>188015.56230000002</v>
      </c>
      <c r="D21" s="451">
        <v>0</v>
      </c>
      <c r="E21" s="451">
        <v>188015.56230000002</v>
      </c>
      <c r="F21" s="451">
        <v>0</v>
      </c>
      <c r="G21" s="451">
        <v>188249.939055</v>
      </c>
      <c r="H21" s="452">
        <v>1.0012465816772445</v>
      </c>
    </row>
    <row r="22" spans="1:8" x14ac:dyDescent="0.3">
      <c r="A22" s="14">
        <v>16</v>
      </c>
      <c r="B22" s="453" t="s">
        <v>629</v>
      </c>
      <c r="C22" s="451">
        <v>1074257.1031199999</v>
      </c>
      <c r="D22" s="451">
        <v>0</v>
      </c>
      <c r="E22" s="451">
        <v>1074257.1031199999</v>
      </c>
      <c r="F22" s="451">
        <v>0</v>
      </c>
      <c r="G22" s="451">
        <v>496271.19833700004</v>
      </c>
      <c r="H22" s="452">
        <v>0.46196687636103445</v>
      </c>
    </row>
    <row r="23" spans="1:8" x14ac:dyDescent="0.3">
      <c r="A23" s="455">
        <v>17</v>
      </c>
      <c r="B23" s="456" t="s">
        <v>630</v>
      </c>
      <c r="C23" s="457">
        <v>63457548.722420275</v>
      </c>
      <c r="D23" s="457">
        <v>9073779.455999868</v>
      </c>
      <c r="E23" s="457">
        <v>63430555.091460273</v>
      </c>
      <c r="F23" s="457">
        <v>1890342.7629940177</v>
      </c>
      <c r="G23" s="457">
        <v>30821203.814461906</v>
      </c>
      <c r="H23" s="458">
        <v>0.47184292970278235</v>
      </c>
    </row>
  </sheetData>
  <sheetProtection algorithmName="SHA-512" hashValue="Aa5upNNtyvAumR6tSUjVUUb14mZVli6pO8C4nkF8OJUhasLfRx/tf1M9jalfT/JjrdRifduGeSjpNJD27v2a1w==" saltValue="fvev4P2FUXyRbE+WFg2bcw==" spinCount="100000" sheet="1" objects="1" scenarios="1"/>
  <mergeCells count="4">
    <mergeCell ref="B4:B6"/>
    <mergeCell ref="C4:D4"/>
    <mergeCell ref="E4:F4"/>
    <mergeCell ref="G4:H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8954A-EB30-4DC2-93B7-CB90F3E9FED2}">
  <dimension ref="A2:S25"/>
  <sheetViews>
    <sheetView workbookViewId="0"/>
  </sheetViews>
  <sheetFormatPr defaultRowHeight="13" x14ac:dyDescent="0.3"/>
  <cols>
    <col min="1" max="1" width="4.5" style="11" customWidth="1"/>
    <col min="2" max="2" width="45.69921875" style="11" customWidth="1"/>
    <col min="3" max="4" width="15.69921875" style="11" customWidth="1"/>
    <col min="5" max="5" width="7.69921875" style="11" customWidth="1"/>
    <col min="6" max="9" width="15.69921875" style="11" customWidth="1"/>
    <col min="10" max="10" width="7.69921875" style="11" customWidth="1"/>
    <col min="11" max="14" width="15.69921875" style="11" customWidth="1"/>
    <col min="15" max="16" width="7.69921875" style="11" customWidth="1"/>
    <col min="17" max="18" width="15.69921875" style="11" customWidth="1"/>
    <col min="19" max="19" width="7.69921875" style="11" customWidth="1"/>
    <col min="20" max="16384" width="8.796875" style="11"/>
  </cols>
  <sheetData>
    <row r="2" spans="1:19" ht="15.5" x14ac:dyDescent="0.35">
      <c r="B2" s="47" t="s">
        <v>631</v>
      </c>
    </row>
    <row r="3" spans="1:19" x14ac:dyDescent="0.3">
      <c r="D3" s="31" t="s">
        <v>17</v>
      </c>
    </row>
    <row r="4" spans="1:19" x14ac:dyDescent="0.3">
      <c r="D4" s="31" t="s">
        <v>18</v>
      </c>
    </row>
    <row r="5" spans="1:19" x14ac:dyDescent="0.3">
      <c r="A5" s="442"/>
      <c r="B5" s="459" t="s">
        <v>609</v>
      </c>
      <c r="C5" s="460" t="s">
        <v>632</v>
      </c>
      <c r="D5" s="461"/>
      <c r="E5" s="461"/>
      <c r="F5" s="461"/>
      <c r="G5" s="461"/>
      <c r="H5" s="461"/>
      <c r="I5" s="461"/>
      <c r="J5" s="461"/>
      <c r="K5" s="461"/>
      <c r="L5" s="461"/>
      <c r="M5" s="461"/>
      <c r="N5" s="461"/>
      <c r="O5" s="461"/>
      <c r="P5" s="461"/>
      <c r="Q5" s="462"/>
      <c r="R5" s="463" t="s">
        <v>38</v>
      </c>
      <c r="S5" s="463" t="s">
        <v>633</v>
      </c>
    </row>
    <row r="6" spans="1:19" ht="30" customHeight="1" x14ac:dyDescent="0.3">
      <c r="A6" s="464"/>
      <c r="B6" s="459"/>
      <c r="C6" s="465">
        <v>0</v>
      </c>
      <c r="D6" s="466">
        <v>0.02</v>
      </c>
      <c r="E6" s="465">
        <v>0.04</v>
      </c>
      <c r="F6" s="466">
        <v>0.1</v>
      </c>
      <c r="G6" s="466">
        <v>0.2</v>
      </c>
      <c r="H6" s="466">
        <v>0.35</v>
      </c>
      <c r="I6" s="466">
        <v>0.5</v>
      </c>
      <c r="J6" s="466">
        <v>0.7</v>
      </c>
      <c r="K6" s="466">
        <v>0.75</v>
      </c>
      <c r="L6" s="73">
        <v>1</v>
      </c>
      <c r="M6" s="73">
        <v>1.5</v>
      </c>
      <c r="N6" s="73">
        <v>2.5</v>
      </c>
      <c r="O6" s="73">
        <v>3.7</v>
      </c>
      <c r="P6" s="73">
        <v>12.5</v>
      </c>
      <c r="Q6" s="73" t="s">
        <v>634</v>
      </c>
      <c r="R6" s="463"/>
      <c r="S6" s="463"/>
    </row>
    <row r="7" spans="1:19" x14ac:dyDescent="0.3">
      <c r="A7" s="464"/>
      <c r="B7" s="459"/>
      <c r="C7" s="467" t="s">
        <v>0</v>
      </c>
      <c r="D7" s="467" t="s">
        <v>1</v>
      </c>
      <c r="E7" s="467" t="s">
        <v>2</v>
      </c>
      <c r="F7" s="467" t="s">
        <v>3</v>
      </c>
      <c r="G7" s="467" t="s">
        <v>4</v>
      </c>
      <c r="H7" s="467" t="s">
        <v>5</v>
      </c>
      <c r="I7" s="467" t="s">
        <v>6</v>
      </c>
      <c r="J7" s="467" t="s">
        <v>7</v>
      </c>
      <c r="K7" s="467" t="s">
        <v>8</v>
      </c>
      <c r="L7" s="467" t="s">
        <v>9</v>
      </c>
      <c r="M7" s="467" t="s">
        <v>10</v>
      </c>
      <c r="N7" s="467" t="s">
        <v>11</v>
      </c>
      <c r="O7" s="467" t="s">
        <v>12</v>
      </c>
      <c r="P7" s="467" t="s">
        <v>494</v>
      </c>
      <c r="Q7" s="467" t="s">
        <v>495</v>
      </c>
      <c r="R7" s="468" t="s">
        <v>635</v>
      </c>
      <c r="S7" s="468" t="s">
        <v>636</v>
      </c>
    </row>
    <row r="8" spans="1:19" x14ac:dyDescent="0.3">
      <c r="A8" s="14">
        <v>1</v>
      </c>
      <c r="B8" s="450" t="s">
        <v>616</v>
      </c>
      <c r="C8" s="469">
        <v>25688517334.937</v>
      </c>
      <c r="D8" s="469">
        <v>0</v>
      </c>
      <c r="E8" s="469">
        <v>0</v>
      </c>
      <c r="F8" s="469">
        <v>0</v>
      </c>
      <c r="G8" s="469">
        <v>0</v>
      </c>
      <c r="H8" s="469">
        <v>0</v>
      </c>
      <c r="I8" s="469">
        <v>0</v>
      </c>
      <c r="J8" s="469">
        <v>0</v>
      </c>
      <c r="K8" s="469">
        <v>0</v>
      </c>
      <c r="L8" s="469">
        <v>0</v>
      </c>
      <c r="M8" s="469">
        <v>0</v>
      </c>
      <c r="N8" s="469">
        <v>677791379.38999999</v>
      </c>
      <c r="O8" s="469">
        <v>0</v>
      </c>
      <c r="P8" s="469">
        <v>0</v>
      </c>
      <c r="Q8" s="469">
        <v>0</v>
      </c>
      <c r="R8" s="470">
        <v>26366308714.327</v>
      </c>
      <c r="S8" s="471"/>
    </row>
    <row r="9" spans="1:19" x14ac:dyDescent="0.3">
      <c r="A9" s="14">
        <v>2</v>
      </c>
      <c r="B9" s="472" t="s">
        <v>617</v>
      </c>
      <c r="C9" s="469">
        <v>0</v>
      </c>
      <c r="D9" s="469">
        <v>0</v>
      </c>
      <c r="E9" s="469">
        <v>0</v>
      </c>
      <c r="F9" s="469">
        <v>0</v>
      </c>
      <c r="G9" s="469">
        <v>109345643.61</v>
      </c>
      <c r="H9" s="469">
        <v>0</v>
      </c>
      <c r="I9" s="469">
        <v>0</v>
      </c>
      <c r="J9" s="469">
        <v>0</v>
      </c>
      <c r="K9" s="469">
        <v>0</v>
      </c>
      <c r="L9" s="469">
        <v>0</v>
      </c>
      <c r="M9" s="469">
        <v>0</v>
      </c>
      <c r="N9" s="469">
        <v>0</v>
      </c>
      <c r="O9" s="469">
        <v>0</v>
      </c>
      <c r="P9" s="469">
        <v>0</v>
      </c>
      <c r="Q9" s="469">
        <v>0</v>
      </c>
      <c r="R9" s="470">
        <v>109345643.61</v>
      </c>
      <c r="S9" s="471"/>
    </row>
    <row r="10" spans="1:19" x14ac:dyDescent="0.3">
      <c r="A10" s="14">
        <v>3</v>
      </c>
      <c r="B10" s="472" t="s">
        <v>618</v>
      </c>
      <c r="C10" s="469">
        <v>0</v>
      </c>
      <c r="D10" s="469">
        <v>0</v>
      </c>
      <c r="E10" s="469">
        <v>0</v>
      </c>
      <c r="F10" s="469">
        <v>0</v>
      </c>
      <c r="G10" s="469">
        <v>1875.5</v>
      </c>
      <c r="H10" s="469">
        <v>0</v>
      </c>
      <c r="I10" s="469">
        <v>142362133.52000001</v>
      </c>
      <c r="J10" s="469">
        <v>0</v>
      </c>
      <c r="K10" s="469">
        <v>0</v>
      </c>
      <c r="L10" s="469">
        <v>0</v>
      </c>
      <c r="M10" s="469">
        <v>0</v>
      </c>
      <c r="N10" s="469">
        <v>0</v>
      </c>
      <c r="O10" s="469">
        <v>0</v>
      </c>
      <c r="P10" s="469">
        <v>0</v>
      </c>
      <c r="Q10" s="469">
        <v>0</v>
      </c>
      <c r="R10" s="470">
        <v>142364009.02000001</v>
      </c>
      <c r="S10" s="471"/>
    </row>
    <row r="11" spans="1:19" x14ac:dyDescent="0.3">
      <c r="A11" s="14">
        <v>4</v>
      </c>
      <c r="B11" s="472" t="s">
        <v>619</v>
      </c>
      <c r="C11" s="469">
        <v>98120835.620000005</v>
      </c>
      <c r="D11" s="469">
        <v>0</v>
      </c>
      <c r="E11" s="469">
        <v>0</v>
      </c>
      <c r="F11" s="469">
        <v>0</v>
      </c>
      <c r="G11" s="469">
        <v>0</v>
      </c>
      <c r="H11" s="469">
        <v>0</v>
      </c>
      <c r="I11" s="469">
        <v>0</v>
      </c>
      <c r="J11" s="469">
        <v>0</v>
      </c>
      <c r="K11" s="469">
        <v>0</v>
      </c>
      <c r="L11" s="469">
        <v>0</v>
      </c>
      <c r="M11" s="469">
        <v>0</v>
      </c>
      <c r="N11" s="469">
        <v>0</v>
      </c>
      <c r="O11" s="469">
        <v>0</v>
      </c>
      <c r="P11" s="469">
        <v>0</v>
      </c>
      <c r="Q11" s="469">
        <v>0</v>
      </c>
      <c r="R11" s="470">
        <v>98120835.620000005</v>
      </c>
      <c r="S11" s="471"/>
    </row>
    <row r="12" spans="1:19" x14ac:dyDescent="0.3">
      <c r="A12" s="14">
        <v>5</v>
      </c>
      <c r="B12" s="472" t="s">
        <v>620</v>
      </c>
      <c r="C12" s="469">
        <v>0</v>
      </c>
      <c r="D12" s="469">
        <v>0</v>
      </c>
      <c r="E12" s="469">
        <v>0</v>
      </c>
      <c r="F12" s="469">
        <v>0</v>
      </c>
      <c r="G12" s="469">
        <v>0</v>
      </c>
      <c r="H12" s="469">
        <v>0</v>
      </c>
      <c r="I12" s="469">
        <v>0</v>
      </c>
      <c r="J12" s="469">
        <v>0</v>
      </c>
      <c r="K12" s="469">
        <v>0</v>
      </c>
      <c r="L12" s="469">
        <v>0</v>
      </c>
      <c r="M12" s="469">
        <v>0</v>
      </c>
      <c r="N12" s="469">
        <v>0</v>
      </c>
      <c r="O12" s="469">
        <v>0</v>
      </c>
      <c r="P12" s="469">
        <v>0</v>
      </c>
      <c r="Q12" s="469">
        <v>0</v>
      </c>
      <c r="R12" s="470">
        <v>0</v>
      </c>
      <c r="S12" s="471"/>
    </row>
    <row r="13" spans="1:19" x14ac:dyDescent="0.3">
      <c r="A13" s="14">
        <v>6</v>
      </c>
      <c r="B13" s="472" t="s">
        <v>369</v>
      </c>
      <c r="C13" s="469">
        <v>0</v>
      </c>
      <c r="D13" s="469">
        <v>315056435.30000001</v>
      </c>
      <c r="E13" s="469">
        <v>0</v>
      </c>
      <c r="F13" s="469">
        <v>0</v>
      </c>
      <c r="G13" s="469">
        <v>673051959.69799995</v>
      </c>
      <c r="H13" s="469">
        <v>0</v>
      </c>
      <c r="I13" s="469">
        <v>1264951013.3693511</v>
      </c>
      <c r="J13" s="469">
        <v>0</v>
      </c>
      <c r="K13" s="469">
        <v>0</v>
      </c>
      <c r="L13" s="469">
        <v>3264237.06</v>
      </c>
      <c r="M13" s="469">
        <v>0</v>
      </c>
      <c r="N13" s="469">
        <v>0</v>
      </c>
      <c r="O13" s="469">
        <v>0</v>
      </c>
      <c r="P13" s="469">
        <v>0</v>
      </c>
      <c r="Q13" s="469">
        <v>0</v>
      </c>
      <c r="R13" s="470">
        <v>2256323645.427351</v>
      </c>
      <c r="S13" s="471"/>
    </row>
    <row r="14" spans="1:19" x14ac:dyDescent="0.3">
      <c r="A14" s="14">
        <v>7</v>
      </c>
      <c r="B14" s="472" t="s">
        <v>622</v>
      </c>
      <c r="C14" s="469">
        <v>0</v>
      </c>
      <c r="D14" s="469">
        <v>0</v>
      </c>
      <c r="E14" s="469">
        <v>0</v>
      </c>
      <c r="F14" s="469">
        <v>0</v>
      </c>
      <c r="G14" s="469">
        <v>0</v>
      </c>
      <c r="H14" s="469">
        <v>0</v>
      </c>
      <c r="I14" s="469">
        <v>0</v>
      </c>
      <c r="J14" s="469">
        <v>0</v>
      </c>
      <c r="K14" s="469">
        <v>0</v>
      </c>
      <c r="L14" s="469">
        <v>12255748705.462</v>
      </c>
      <c r="M14" s="469">
        <v>626810.67500000005</v>
      </c>
      <c r="N14" s="469">
        <v>0</v>
      </c>
      <c r="O14" s="469">
        <v>0</v>
      </c>
      <c r="P14" s="469">
        <v>0</v>
      </c>
      <c r="Q14" s="469">
        <v>0</v>
      </c>
      <c r="R14" s="470">
        <v>12256375516.136999</v>
      </c>
      <c r="S14" s="471"/>
    </row>
    <row r="15" spans="1:19" x14ac:dyDescent="0.3">
      <c r="A15" s="14">
        <v>8</v>
      </c>
      <c r="B15" s="472" t="s">
        <v>373</v>
      </c>
      <c r="C15" s="469">
        <v>0</v>
      </c>
      <c r="D15" s="469">
        <v>0</v>
      </c>
      <c r="E15" s="469">
        <v>0</v>
      </c>
      <c r="F15" s="469">
        <v>0</v>
      </c>
      <c r="G15" s="469">
        <v>0</v>
      </c>
      <c r="H15" s="469">
        <v>0</v>
      </c>
      <c r="I15" s="469">
        <v>0</v>
      </c>
      <c r="J15" s="469">
        <v>0</v>
      </c>
      <c r="K15" s="469">
        <v>15674628958.75618</v>
      </c>
      <c r="L15" s="469">
        <v>0</v>
      </c>
      <c r="M15" s="469">
        <v>0</v>
      </c>
      <c r="N15" s="469">
        <v>0</v>
      </c>
      <c r="O15" s="469">
        <v>0</v>
      </c>
      <c r="P15" s="469">
        <v>0</v>
      </c>
      <c r="Q15" s="469">
        <v>0</v>
      </c>
      <c r="R15" s="470">
        <v>15674628958.75618</v>
      </c>
      <c r="S15" s="471"/>
    </row>
    <row r="16" spans="1:19" ht="26" x14ac:dyDescent="0.3">
      <c r="A16" s="14">
        <v>9</v>
      </c>
      <c r="B16" s="472" t="s">
        <v>637</v>
      </c>
      <c r="C16" s="469">
        <v>0</v>
      </c>
      <c r="D16" s="469">
        <v>0</v>
      </c>
      <c r="E16" s="469">
        <v>0</v>
      </c>
      <c r="F16" s="469">
        <v>0</v>
      </c>
      <c r="G16" s="469">
        <v>0</v>
      </c>
      <c r="H16" s="469">
        <v>3468906949.0110102</v>
      </c>
      <c r="I16" s="469">
        <v>1758374826.9940898</v>
      </c>
      <c r="J16" s="469">
        <v>0</v>
      </c>
      <c r="K16" s="469">
        <v>0</v>
      </c>
      <c r="L16" s="469">
        <v>1087905089.3112495</v>
      </c>
      <c r="M16" s="469">
        <v>168494283.751445</v>
      </c>
      <c r="N16" s="469">
        <v>0</v>
      </c>
      <c r="O16" s="469">
        <v>0</v>
      </c>
      <c r="P16" s="469">
        <v>0</v>
      </c>
      <c r="Q16" s="469">
        <v>0</v>
      </c>
      <c r="R16" s="470">
        <v>6483681149.0677948</v>
      </c>
      <c r="S16" s="471"/>
    </row>
    <row r="17" spans="1:19" x14ac:dyDescent="0.3">
      <c r="A17" s="14">
        <v>10</v>
      </c>
      <c r="B17" s="472" t="s">
        <v>377</v>
      </c>
      <c r="C17" s="469">
        <v>0</v>
      </c>
      <c r="D17" s="469">
        <v>0</v>
      </c>
      <c r="E17" s="469">
        <v>0</v>
      </c>
      <c r="F17" s="469">
        <v>0</v>
      </c>
      <c r="G17" s="469">
        <v>0</v>
      </c>
      <c r="H17" s="469">
        <v>0</v>
      </c>
      <c r="I17" s="469">
        <v>0</v>
      </c>
      <c r="J17" s="469">
        <v>0</v>
      </c>
      <c r="K17" s="469">
        <v>0</v>
      </c>
      <c r="L17" s="469">
        <v>951828568.80322003</v>
      </c>
      <c r="M17" s="469">
        <v>618876145.35064101</v>
      </c>
      <c r="N17" s="469">
        <v>0</v>
      </c>
      <c r="O17" s="469">
        <v>0</v>
      </c>
      <c r="P17" s="469">
        <v>0</v>
      </c>
      <c r="Q17" s="469">
        <v>0</v>
      </c>
      <c r="R17" s="470">
        <v>1570704714.153861</v>
      </c>
      <c r="S17" s="471"/>
    </row>
    <row r="18" spans="1:19" x14ac:dyDescent="0.3">
      <c r="A18" s="14">
        <v>11</v>
      </c>
      <c r="B18" s="472" t="s">
        <v>625</v>
      </c>
      <c r="C18" s="469">
        <v>0</v>
      </c>
      <c r="D18" s="469">
        <v>0</v>
      </c>
      <c r="E18" s="469">
        <v>0</v>
      </c>
      <c r="F18" s="469">
        <v>0</v>
      </c>
      <c r="G18" s="469">
        <v>0</v>
      </c>
      <c r="H18" s="469">
        <v>0</v>
      </c>
      <c r="I18" s="469">
        <v>0</v>
      </c>
      <c r="J18" s="469">
        <v>0</v>
      </c>
      <c r="K18" s="469">
        <v>0</v>
      </c>
      <c r="L18" s="469">
        <v>0</v>
      </c>
      <c r="M18" s="469">
        <v>15052800.574999999</v>
      </c>
      <c r="N18" s="469">
        <v>0</v>
      </c>
      <c r="O18" s="469">
        <v>0</v>
      </c>
      <c r="P18" s="469">
        <v>0</v>
      </c>
      <c r="Q18" s="469">
        <v>0</v>
      </c>
      <c r="R18" s="470">
        <v>15052800.574999999</v>
      </c>
      <c r="S18" s="471"/>
    </row>
    <row r="19" spans="1:19" x14ac:dyDescent="0.3">
      <c r="A19" s="14">
        <v>12</v>
      </c>
      <c r="B19" s="472" t="s">
        <v>364</v>
      </c>
      <c r="C19" s="469">
        <v>0</v>
      </c>
      <c r="D19" s="469">
        <v>0</v>
      </c>
      <c r="E19" s="469">
        <v>0</v>
      </c>
      <c r="F19" s="469">
        <v>0</v>
      </c>
      <c r="G19" s="469">
        <v>0</v>
      </c>
      <c r="H19" s="469">
        <v>0</v>
      </c>
      <c r="I19" s="469">
        <v>0</v>
      </c>
      <c r="J19" s="469">
        <v>0</v>
      </c>
      <c r="K19" s="469">
        <v>0</v>
      </c>
      <c r="L19" s="469">
        <v>0</v>
      </c>
      <c r="M19" s="469">
        <v>0</v>
      </c>
      <c r="N19" s="469">
        <v>0</v>
      </c>
      <c r="O19" s="469">
        <v>0</v>
      </c>
      <c r="P19" s="469">
        <v>0</v>
      </c>
      <c r="Q19" s="469">
        <v>0</v>
      </c>
      <c r="R19" s="470">
        <v>0</v>
      </c>
      <c r="S19" s="471"/>
    </row>
    <row r="20" spans="1:19" ht="26" x14ac:dyDescent="0.3">
      <c r="A20" s="14">
        <v>13</v>
      </c>
      <c r="B20" s="472" t="s">
        <v>638</v>
      </c>
      <c r="C20" s="469">
        <v>0</v>
      </c>
      <c r="D20" s="469">
        <v>0</v>
      </c>
      <c r="E20" s="469">
        <v>0</v>
      </c>
      <c r="F20" s="469">
        <v>0</v>
      </c>
      <c r="G20" s="469">
        <v>0</v>
      </c>
      <c r="H20" s="469">
        <v>0</v>
      </c>
      <c r="I20" s="469">
        <v>0</v>
      </c>
      <c r="J20" s="469">
        <v>0</v>
      </c>
      <c r="K20" s="469">
        <v>0</v>
      </c>
      <c r="L20" s="469">
        <v>0</v>
      </c>
      <c r="M20" s="469">
        <v>0</v>
      </c>
      <c r="N20" s="469">
        <v>0</v>
      </c>
      <c r="O20" s="469">
        <v>0</v>
      </c>
      <c r="P20" s="469">
        <v>0</v>
      </c>
      <c r="Q20" s="469">
        <v>0</v>
      </c>
      <c r="R20" s="470">
        <v>0</v>
      </c>
      <c r="S20" s="471"/>
    </row>
    <row r="21" spans="1:19" ht="26" x14ac:dyDescent="0.3">
      <c r="A21" s="14">
        <v>14</v>
      </c>
      <c r="B21" s="472" t="s">
        <v>639</v>
      </c>
      <c r="C21" s="469">
        <v>0</v>
      </c>
      <c r="D21" s="469">
        <v>0</v>
      </c>
      <c r="E21" s="469">
        <v>0</v>
      </c>
      <c r="F21" s="469">
        <v>0</v>
      </c>
      <c r="G21" s="469">
        <v>0</v>
      </c>
      <c r="H21" s="469">
        <v>0</v>
      </c>
      <c r="I21" s="469">
        <v>0</v>
      </c>
      <c r="J21" s="469">
        <v>0</v>
      </c>
      <c r="K21" s="469">
        <v>0</v>
      </c>
      <c r="L21" s="469">
        <v>0</v>
      </c>
      <c r="M21" s="469">
        <v>0</v>
      </c>
      <c r="N21" s="469">
        <v>0</v>
      </c>
      <c r="O21" s="469">
        <v>0</v>
      </c>
      <c r="P21" s="469">
        <v>0</v>
      </c>
      <c r="Q21" s="469">
        <v>0</v>
      </c>
      <c r="R21" s="470">
        <v>0</v>
      </c>
      <c r="S21" s="471"/>
    </row>
    <row r="22" spans="1:19" x14ac:dyDescent="0.3">
      <c r="A22" s="14">
        <v>15</v>
      </c>
      <c r="B22" s="472" t="s">
        <v>640</v>
      </c>
      <c r="C22" s="469">
        <v>0</v>
      </c>
      <c r="D22" s="469">
        <v>0</v>
      </c>
      <c r="E22" s="469">
        <v>0</v>
      </c>
      <c r="F22" s="469">
        <v>0</v>
      </c>
      <c r="G22" s="469">
        <v>0</v>
      </c>
      <c r="H22" s="469">
        <v>0</v>
      </c>
      <c r="I22" s="469">
        <v>0</v>
      </c>
      <c r="J22" s="469">
        <v>0</v>
      </c>
      <c r="K22" s="469">
        <v>0</v>
      </c>
      <c r="L22" s="469">
        <v>187859311.13</v>
      </c>
      <c r="M22" s="469">
        <v>0</v>
      </c>
      <c r="N22" s="469">
        <v>156251.17000000001</v>
      </c>
      <c r="O22" s="469">
        <v>0</v>
      </c>
      <c r="P22" s="469">
        <v>0</v>
      </c>
      <c r="Q22" s="469">
        <v>0</v>
      </c>
      <c r="R22" s="470">
        <v>188015562.29999998</v>
      </c>
      <c r="S22" s="471"/>
    </row>
    <row r="23" spans="1:19" x14ac:dyDescent="0.3">
      <c r="A23" s="14">
        <v>16</v>
      </c>
      <c r="B23" s="472" t="s">
        <v>629</v>
      </c>
      <c r="C23" s="469">
        <v>0</v>
      </c>
      <c r="D23" s="469">
        <v>0</v>
      </c>
      <c r="E23" s="469">
        <v>0</v>
      </c>
      <c r="F23" s="469">
        <v>2605.36</v>
      </c>
      <c r="G23" s="469">
        <v>67090184.130000003</v>
      </c>
      <c r="H23" s="469">
        <v>0</v>
      </c>
      <c r="I23" s="469">
        <v>219068270.61000001</v>
      </c>
      <c r="J23" s="469">
        <v>0</v>
      </c>
      <c r="K23" s="469">
        <v>0</v>
      </c>
      <c r="L23" s="469">
        <v>356540740.91000003</v>
      </c>
      <c r="M23" s="469">
        <v>0</v>
      </c>
      <c r="N23" s="469">
        <v>0</v>
      </c>
      <c r="O23" s="469">
        <v>0</v>
      </c>
      <c r="P23" s="469">
        <v>0</v>
      </c>
      <c r="Q23" s="469">
        <v>431555302.07999998</v>
      </c>
      <c r="R23" s="470">
        <v>1074257103.0899999</v>
      </c>
      <c r="S23" s="471"/>
    </row>
    <row r="24" spans="1:19" s="477" customFormat="1" x14ac:dyDescent="0.3">
      <c r="A24" s="455">
        <v>17</v>
      </c>
      <c r="B24" s="473" t="s">
        <v>630</v>
      </c>
      <c r="C24" s="474">
        <v>25786638170.556999</v>
      </c>
      <c r="D24" s="474">
        <v>315056435.30000001</v>
      </c>
      <c r="E24" s="474">
        <v>0</v>
      </c>
      <c r="F24" s="474">
        <v>2605.36</v>
      </c>
      <c r="G24" s="474">
        <v>849489662.93799996</v>
      </c>
      <c r="H24" s="474">
        <v>3468906949.0110102</v>
      </c>
      <c r="I24" s="474">
        <v>3384756244.4934411</v>
      </c>
      <c r="J24" s="474">
        <v>0</v>
      </c>
      <c r="K24" s="474">
        <v>15674628958.75618</v>
      </c>
      <c r="L24" s="474">
        <v>14843146652.676468</v>
      </c>
      <c r="M24" s="474">
        <v>803050040.35208607</v>
      </c>
      <c r="N24" s="474">
        <v>677947630.55999994</v>
      </c>
      <c r="O24" s="474">
        <v>0</v>
      </c>
      <c r="P24" s="474">
        <v>0</v>
      </c>
      <c r="Q24" s="474">
        <v>431555302.07999998</v>
      </c>
      <c r="R24" s="475">
        <v>66235178652.08419</v>
      </c>
      <c r="S24" s="476"/>
    </row>
    <row r="25" spans="1:19" x14ac:dyDescent="0.3">
      <c r="B25" s="2" t="s">
        <v>39</v>
      </c>
    </row>
  </sheetData>
  <sheetProtection algorithmName="SHA-512" hashValue="560yPCUu4e17Gdr5d6sLu/jKUBhMCFbAx1yYhXKJhz+o7WlqavwVoQP0ooFMwyKPc7hOzOM2mBU+hLbeKkE/tg==" saltValue="6nrjnvQnOejfgRcwCL4s+A==" spinCount="100000" sheet="1" objects="1" scenarios="1"/>
  <mergeCells count="4">
    <mergeCell ref="B5:B7"/>
    <mergeCell ref="C5:Q5"/>
    <mergeCell ref="R5:R6"/>
    <mergeCell ref="S5:S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641</v>
      </c>
      <c r="C2" s="26" t="s">
        <v>56</v>
      </c>
      <c r="D2" s="27" t="s">
        <v>718</v>
      </c>
    </row>
    <row r="3" spans="2:4" x14ac:dyDescent="0.35">
      <c r="B3" s="25"/>
    </row>
    <row r="4" spans="2:4" x14ac:dyDescent="0.35">
      <c r="B4" s="25" t="s">
        <v>642</v>
      </c>
      <c r="C4" s="26" t="s">
        <v>56</v>
      </c>
      <c r="D4" s="27" t="s">
        <v>719</v>
      </c>
    </row>
    <row r="6" spans="2:4" x14ac:dyDescent="0.35">
      <c r="B6" s="25" t="s">
        <v>643</v>
      </c>
      <c r="C6" s="26" t="s">
        <v>56</v>
      </c>
      <c r="D6" s="27" t="s">
        <v>720</v>
      </c>
    </row>
    <row r="8" spans="2:4" x14ac:dyDescent="0.35">
      <c r="B8" s="441"/>
      <c r="C8" s="26"/>
    </row>
    <row r="10" spans="2:4" x14ac:dyDescent="0.35">
      <c r="B10" s="441"/>
      <c r="C10" s="26"/>
    </row>
    <row r="12" spans="2:4" x14ac:dyDescent="0.35">
      <c r="B12" s="441"/>
      <c r="C12" s="26"/>
    </row>
  </sheetData>
  <sheetProtection algorithmName="SHA-512" hashValue="/ujUVNvmZl6sVbJkf82Jo7EWkajqCrv2bCti2JjWbCyr3PcoLKqZnMPC5XRQ9pW047aiY7+35S/Y8lhyr7pKIg==" saltValue="RAAa6viQOrwgynTmZ8ZuvA==" spinCount="100000" sheet="1" objects="1" scenarios="1"/>
  <hyperlinks>
    <hyperlink ref="B2" location="'CR6'!A1" display="EU CR6" xr:uid="{A6446911-846A-4D7C-ABBC-0E1DAE905254}"/>
    <hyperlink ref="B4" location="CR7A!A1" display="EU CR7A" xr:uid="{8D82DAB3-38FC-4EF6-88F5-FA933B14DDB0}"/>
    <hyperlink ref="B6" location="'CR8'!A1" display="EU CR8" xr:uid="{081BAF6C-B1C2-4F24-A756-107EDC96F868}"/>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DA0F-D198-4670-AFE7-BD8354E55534}">
  <dimension ref="A1:M63"/>
  <sheetViews>
    <sheetView workbookViewId="0"/>
  </sheetViews>
  <sheetFormatPr defaultRowHeight="13.5" x14ac:dyDescent="0.35"/>
  <cols>
    <col min="1" max="1" width="21.69921875" style="1" customWidth="1"/>
    <col min="2" max="13" width="15.69921875" style="1" customWidth="1"/>
    <col min="14" max="16384" width="8.796875" style="1"/>
  </cols>
  <sheetData>
    <row r="1" spans="1:13" ht="15.5" x14ac:dyDescent="0.35">
      <c r="A1" s="47" t="s">
        <v>717</v>
      </c>
      <c r="B1" s="209"/>
      <c r="C1" s="209"/>
      <c r="D1" s="209"/>
      <c r="E1" s="209"/>
      <c r="F1" s="209"/>
      <c r="G1" s="209"/>
      <c r="H1" s="209"/>
      <c r="I1" s="11"/>
      <c r="J1" s="11"/>
      <c r="K1" s="11"/>
      <c r="L1" s="478"/>
      <c r="M1" s="31" t="s">
        <v>17</v>
      </c>
    </row>
    <row r="2" spans="1:13" x14ac:dyDescent="0.35">
      <c r="A2" s="11"/>
      <c r="B2" s="11"/>
      <c r="C2" s="11"/>
      <c r="D2" s="11"/>
      <c r="E2" s="11"/>
      <c r="F2" s="11"/>
      <c r="G2" s="11"/>
      <c r="H2" s="11"/>
      <c r="I2" s="11"/>
      <c r="J2" s="11"/>
      <c r="K2" s="11"/>
      <c r="L2" s="11"/>
      <c r="M2" s="31" t="s">
        <v>18</v>
      </c>
    </row>
    <row r="3" spans="1:13" x14ac:dyDescent="0.35">
      <c r="A3" s="479"/>
      <c r="B3" s="11"/>
      <c r="C3" s="11"/>
      <c r="D3" s="11"/>
      <c r="E3" s="11"/>
      <c r="F3" s="11"/>
      <c r="G3" s="11"/>
      <c r="H3" s="11"/>
      <c r="I3" s="11"/>
      <c r="J3" s="11"/>
      <c r="K3" s="11"/>
      <c r="L3" s="11"/>
      <c r="M3" s="11"/>
    </row>
    <row r="4" spans="1:13" ht="65" x14ac:dyDescent="0.35">
      <c r="A4" s="480" t="s">
        <v>644</v>
      </c>
      <c r="B4" s="14" t="s">
        <v>645</v>
      </c>
      <c r="C4" s="411" t="s">
        <v>646</v>
      </c>
      <c r="D4" s="411" t="s">
        <v>647</v>
      </c>
      <c r="E4" s="448" t="s">
        <v>648</v>
      </c>
      <c r="F4" s="448" t="s">
        <v>649</v>
      </c>
      <c r="G4" s="448" t="s">
        <v>650</v>
      </c>
      <c r="H4" s="448" t="s">
        <v>651</v>
      </c>
      <c r="I4" s="448" t="s">
        <v>652</v>
      </c>
      <c r="J4" s="411" t="s">
        <v>653</v>
      </c>
      <c r="K4" s="411" t="s">
        <v>654</v>
      </c>
      <c r="L4" s="411" t="s">
        <v>655</v>
      </c>
      <c r="M4" s="411" t="s">
        <v>656</v>
      </c>
    </row>
    <row r="5" spans="1:13" x14ac:dyDescent="0.35">
      <c r="A5" s="481"/>
      <c r="B5" s="212" t="s">
        <v>0</v>
      </c>
      <c r="C5" s="482" t="s">
        <v>1</v>
      </c>
      <c r="D5" s="482" t="s">
        <v>2</v>
      </c>
      <c r="E5" s="482" t="s">
        <v>3</v>
      </c>
      <c r="F5" s="482" t="s">
        <v>4</v>
      </c>
      <c r="G5" s="482" t="s">
        <v>5</v>
      </c>
      <c r="H5" s="482" t="s">
        <v>6</v>
      </c>
      <c r="I5" s="482" t="s">
        <v>7</v>
      </c>
      <c r="J5" s="482" t="s">
        <v>9</v>
      </c>
      <c r="K5" s="482" t="s">
        <v>10</v>
      </c>
      <c r="L5" s="482" t="s">
        <v>11</v>
      </c>
      <c r="M5" s="482" t="s">
        <v>12</v>
      </c>
    </row>
    <row r="6" spans="1:13" x14ac:dyDescent="0.35">
      <c r="A6" s="483"/>
      <c r="B6" s="484" t="s">
        <v>657</v>
      </c>
      <c r="C6" s="485">
        <v>3947.28739</v>
      </c>
      <c r="D6" s="485">
        <v>811.91093999999998</v>
      </c>
      <c r="E6" s="486">
        <v>1</v>
      </c>
      <c r="F6" s="485">
        <v>4759.1983300000002</v>
      </c>
      <c r="G6" s="487">
        <v>7.9999817952533206E-2</v>
      </c>
      <c r="H6" s="488">
        <v>17</v>
      </c>
      <c r="I6" s="487">
        <v>32.955158017127644</v>
      </c>
      <c r="J6" s="485">
        <v>253.28951999999998</v>
      </c>
      <c r="K6" s="489">
        <v>5.3221047419555634E-2</v>
      </c>
      <c r="L6" s="485">
        <v>1.25471</v>
      </c>
      <c r="M6" s="485">
        <v>-0.42835000000000001</v>
      </c>
    </row>
    <row r="7" spans="1:13" ht="26" x14ac:dyDescent="0.35">
      <c r="A7" s="490"/>
      <c r="B7" s="491" t="s">
        <v>658</v>
      </c>
      <c r="C7" s="485">
        <v>3947.28739</v>
      </c>
      <c r="D7" s="485">
        <v>811.91093999999998</v>
      </c>
      <c r="E7" s="486">
        <v>1</v>
      </c>
      <c r="F7" s="485">
        <v>4759.1983300000002</v>
      </c>
      <c r="G7" s="487">
        <v>7.9999817952533206E-2</v>
      </c>
      <c r="H7" s="488">
        <v>17</v>
      </c>
      <c r="I7" s="487">
        <v>32.955158017127644</v>
      </c>
      <c r="J7" s="485">
        <v>253.28951999999998</v>
      </c>
      <c r="K7" s="489">
        <v>5.3221047419555634E-2</v>
      </c>
      <c r="L7" s="485">
        <v>1.25471</v>
      </c>
      <c r="M7" s="485">
        <v>-0.42835000000000001</v>
      </c>
    </row>
    <row r="8" spans="1:13" ht="26" x14ac:dyDescent="0.35">
      <c r="A8" s="490"/>
      <c r="B8" s="491" t="s">
        <v>659</v>
      </c>
      <c r="C8" s="485"/>
      <c r="D8" s="485"/>
      <c r="E8" s="488"/>
      <c r="F8" s="485"/>
      <c r="G8" s="488"/>
      <c r="H8" s="488"/>
      <c r="I8" s="488"/>
      <c r="J8" s="485"/>
      <c r="K8" s="489"/>
      <c r="L8" s="485"/>
      <c r="M8" s="485"/>
    </row>
    <row r="9" spans="1:13" x14ac:dyDescent="0.35">
      <c r="A9" s="490"/>
      <c r="B9" s="484" t="s">
        <v>660</v>
      </c>
      <c r="C9" s="485">
        <v>4005.6376399999999</v>
      </c>
      <c r="D9" s="485">
        <v>522.52745000000004</v>
      </c>
      <c r="E9" s="486">
        <v>1</v>
      </c>
      <c r="F9" s="485">
        <v>4528.1650899999995</v>
      </c>
      <c r="G9" s="487">
        <v>0.21491729666596585</v>
      </c>
      <c r="H9" s="488">
        <v>21</v>
      </c>
      <c r="I9" s="487">
        <v>32.95656276525024</v>
      </c>
      <c r="J9" s="485">
        <v>508.77769000000001</v>
      </c>
      <c r="K9" s="489">
        <v>0.1123584674780486</v>
      </c>
      <c r="L9" s="485">
        <v>3.2071700000000001</v>
      </c>
      <c r="M9" s="485">
        <v>-1.80972</v>
      </c>
    </row>
    <row r="10" spans="1:13" x14ac:dyDescent="0.35">
      <c r="A10" s="490"/>
      <c r="B10" s="484" t="s">
        <v>661</v>
      </c>
      <c r="C10" s="485">
        <v>6023.30429</v>
      </c>
      <c r="D10" s="485">
        <v>709.72831999999994</v>
      </c>
      <c r="E10" s="486">
        <v>1</v>
      </c>
      <c r="F10" s="485">
        <v>6733.0326100000002</v>
      </c>
      <c r="G10" s="492">
        <v>0.38999959633345666</v>
      </c>
      <c r="H10" s="488">
        <v>26</v>
      </c>
      <c r="I10" s="492">
        <v>32.918357720533898</v>
      </c>
      <c r="J10" s="485">
        <v>1169.75854</v>
      </c>
      <c r="K10" s="489">
        <v>0.17373427514113882</v>
      </c>
      <c r="L10" s="485">
        <v>8.6439900000000005</v>
      </c>
      <c r="M10" s="485">
        <v>-5.6535099999999998</v>
      </c>
    </row>
    <row r="11" spans="1:13" x14ac:dyDescent="0.35">
      <c r="A11" s="490"/>
      <c r="B11" s="484" t="s">
        <v>662</v>
      </c>
      <c r="C11" s="485">
        <v>5738.4637899999998</v>
      </c>
      <c r="D11" s="485">
        <v>195.72654</v>
      </c>
      <c r="E11" s="486">
        <v>1</v>
      </c>
      <c r="F11" s="485">
        <v>5934.1903300000004</v>
      </c>
      <c r="G11" s="492">
        <v>0.70999997736843734</v>
      </c>
      <c r="H11" s="488">
        <v>21</v>
      </c>
      <c r="I11" s="492">
        <v>32.952379200146083</v>
      </c>
      <c r="J11" s="485">
        <v>1570.6453000000001</v>
      </c>
      <c r="K11" s="489">
        <v>0.26467727063954821</v>
      </c>
      <c r="L11" s="485">
        <v>13.88373</v>
      </c>
      <c r="M11" s="485">
        <v>-8.1951000000000001</v>
      </c>
    </row>
    <row r="12" spans="1:13" x14ac:dyDescent="0.35">
      <c r="A12" s="490"/>
      <c r="B12" s="484" t="s">
        <v>663</v>
      </c>
      <c r="C12" s="485">
        <v>7881.9554800000005</v>
      </c>
      <c r="D12" s="485">
        <v>280.36902000000003</v>
      </c>
      <c r="E12" s="486">
        <v>1</v>
      </c>
      <c r="F12" s="485">
        <v>8162.3244999999997</v>
      </c>
      <c r="G12" s="492">
        <v>1.8573130730100231</v>
      </c>
      <c r="H12" s="488">
        <v>32</v>
      </c>
      <c r="I12" s="492">
        <v>32.962069567315041</v>
      </c>
      <c r="J12" s="485">
        <v>4011.89786</v>
      </c>
      <c r="K12" s="489">
        <v>0.4915141342395784</v>
      </c>
      <c r="L12" s="485">
        <v>49.975370000000005</v>
      </c>
      <c r="M12" s="485">
        <v>-40.620050000000006</v>
      </c>
    </row>
    <row r="13" spans="1:13" ht="26" x14ac:dyDescent="0.35">
      <c r="A13" s="490"/>
      <c r="B13" s="491" t="s">
        <v>664</v>
      </c>
      <c r="C13" s="485">
        <v>3223.9417100000001</v>
      </c>
      <c r="D13" s="485">
        <v>80.427089999999993</v>
      </c>
      <c r="E13" s="486">
        <v>1</v>
      </c>
      <c r="F13" s="485">
        <v>3304.3687999999997</v>
      </c>
      <c r="G13" s="492">
        <v>1.279999980631702</v>
      </c>
      <c r="H13" s="488">
        <v>17</v>
      </c>
      <c r="I13" s="492">
        <v>32.946721019760268</v>
      </c>
      <c r="J13" s="485">
        <v>1295.9003400000001</v>
      </c>
      <c r="K13" s="489">
        <v>0.39217787675516125</v>
      </c>
      <c r="L13" s="485">
        <v>13.9351</v>
      </c>
      <c r="M13" s="485">
        <v>-17.948529999999998</v>
      </c>
    </row>
    <row r="14" spans="1:13" ht="26" x14ac:dyDescent="0.35">
      <c r="A14" s="490"/>
      <c r="B14" s="491" t="s">
        <v>665</v>
      </c>
      <c r="C14" s="485">
        <v>4658.0137699999996</v>
      </c>
      <c r="D14" s="485">
        <v>199.94192999999999</v>
      </c>
      <c r="E14" s="486">
        <v>1</v>
      </c>
      <c r="F14" s="485">
        <v>4857.9557000000004</v>
      </c>
      <c r="G14" s="492">
        <v>2.2499999330994314</v>
      </c>
      <c r="H14" s="488">
        <v>15</v>
      </c>
      <c r="I14" s="492">
        <v>32.972509609340406</v>
      </c>
      <c r="J14" s="485">
        <v>2715.9975199999999</v>
      </c>
      <c r="K14" s="489">
        <v>0.55908239756076816</v>
      </c>
      <c r="L14" s="485">
        <v>36.04027</v>
      </c>
      <c r="M14" s="485">
        <v>-22.671520000000001</v>
      </c>
    </row>
    <row r="15" spans="1:13" x14ac:dyDescent="0.35">
      <c r="A15" s="490"/>
      <c r="B15" s="484" t="s">
        <v>666</v>
      </c>
      <c r="C15" s="485">
        <v>10132.562689999999</v>
      </c>
      <c r="D15" s="485">
        <v>612.70708999999999</v>
      </c>
      <c r="E15" s="486">
        <v>1</v>
      </c>
      <c r="F15" s="485">
        <v>10745.269779999999</v>
      </c>
      <c r="G15" s="492">
        <v>6.0376261259314496</v>
      </c>
      <c r="H15" s="488">
        <v>26</v>
      </c>
      <c r="I15" s="492">
        <v>32.933006049098914</v>
      </c>
      <c r="J15" s="485">
        <v>9981.2606400000004</v>
      </c>
      <c r="K15" s="489">
        <v>0.92889809603272722</v>
      </c>
      <c r="L15" s="485">
        <v>213.44985999999997</v>
      </c>
      <c r="M15" s="485">
        <v>-59.797620000000002</v>
      </c>
    </row>
    <row r="16" spans="1:13" x14ac:dyDescent="0.35">
      <c r="A16" s="490"/>
      <c r="B16" s="491" t="s">
        <v>667</v>
      </c>
      <c r="C16" s="485">
        <v>5590.6756500000001</v>
      </c>
      <c r="D16" s="485">
        <v>0</v>
      </c>
      <c r="E16" s="486">
        <v>1</v>
      </c>
      <c r="F16" s="485">
        <v>5590.6756500000001</v>
      </c>
      <c r="G16" s="492">
        <v>3.7999999574464911</v>
      </c>
      <c r="H16" s="488">
        <v>14</v>
      </c>
      <c r="I16" s="492">
        <v>32.914907605046658</v>
      </c>
      <c r="J16" s="485">
        <v>4228.8443299999999</v>
      </c>
      <c r="K16" s="489">
        <v>0.75641024354542907</v>
      </c>
      <c r="L16" s="485">
        <v>69.964730000000003</v>
      </c>
      <c r="M16" s="485">
        <v>-29.018049999999999</v>
      </c>
    </row>
    <row r="17" spans="1:13" x14ac:dyDescent="0.35">
      <c r="A17" s="490"/>
      <c r="B17" s="491" t="s">
        <v>668</v>
      </c>
      <c r="C17" s="485">
        <v>4541.8870399999996</v>
      </c>
      <c r="D17" s="485">
        <v>612.70708999999999</v>
      </c>
      <c r="E17" s="486">
        <v>1</v>
      </c>
      <c r="F17" s="485">
        <v>5154.5941299999995</v>
      </c>
      <c r="G17" s="492">
        <v>8.4645568399000215</v>
      </c>
      <c r="H17" s="488">
        <v>12</v>
      </c>
      <c r="I17" s="492">
        <v>32.89527802259768</v>
      </c>
      <c r="J17" s="485">
        <v>5752.4163099999996</v>
      </c>
      <c r="K17" s="489">
        <v>1.1159785164307399</v>
      </c>
      <c r="L17" s="485">
        <v>143.48513</v>
      </c>
      <c r="M17" s="485">
        <v>-30.77957</v>
      </c>
    </row>
    <row r="18" spans="1:13" x14ac:dyDescent="0.35">
      <c r="A18" s="490"/>
      <c r="B18" s="484" t="s">
        <v>669</v>
      </c>
      <c r="C18" s="485">
        <v>99.718260000000001</v>
      </c>
      <c r="D18" s="485">
        <v>0</v>
      </c>
      <c r="E18" s="486">
        <v>1</v>
      </c>
      <c r="F18" s="485">
        <v>100.01414</v>
      </c>
      <c r="G18" s="492">
        <v>15.489999714040433</v>
      </c>
      <c r="H18" s="488">
        <v>2</v>
      </c>
      <c r="I18" s="492">
        <v>32.985905792920882</v>
      </c>
      <c r="J18" s="485">
        <v>140.88003</v>
      </c>
      <c r="K18" s="489">
        <v>1.4086011238010945</v>
      </c>
      <c r="L18" s="485">
        <v>5.1102400000000001</v>
      </c>
      <c r="M18" s="485">
        <v>-99.718260000000001</v>
      </c>
    </row>
    <row r="19" spans="1:13" x14ac:dyDescent="0.35">
      <c r="A19" s="490"/>
      <c r="B19" s="491" t="s">
        <v>670</v>
      </c>
      <c r="C19" s="485">
        <v>99.718260000000001</v>
      </c>
      <c r="D19" s="485">
        <v>0.29587999999999998</v>
      </c>
      <c r="E19" s="486">
        <v>1</v>
      </c>
      <c r="F19" s="485">
        <v>100.01414</v>
      </c>
      <c r="G19" s="492">
        <v>15.489999714040433</v>
      </c>
      <c r="H19" s="488">
        <v>2</v>
      </c>
      <c r="I19" s="492">
        <v>32.985905792920882</v>
      </c>
      <c r="J19" s="485">
        <v>140.88003</v>
      </c>
      <c r="K19" s="489">
        <v>1.4086011238010945</v>
      </c>
      <c r="L19" s="485">
        <v>5.1102400000000001</v>
      </c>
      <c r="M19" s="485">
        <v>-99.718260000000001</v>
      </c>
    </row>
    <row r="20" spans="1:13" x14ac:dyDescent="0.35">
      <c r="A20" s="490"/>
      <c r="B20" s="491" t="s">
        <v>671</v>
      </c>
      <c r="C20" s="485"/>
      <c r="D20" s="485"/>
      <c r="E20" s="486"/>
      <c r="F20" s="485"/>
      <c r="G20" s="493"/>
      <c r="H20" s="488"/>
      <c r="I20" s="492"/>
      <c r="J20" s="485"/>
      <c r="K20" s="489"/>
      <c r="L20" s="485"/>
      <c r="M20" s="485"/>
    </row>
    <row r="21" spans="1:13" ht="26" x14ac:dyDescent="0.35">
      <c r="A21" s="490"/>
      <c r="B21" s="491" t="s">
        <v>672</v>
      </c>
      <c r="C21" s="485"/>
      <c r="D21" s="485"/>
      <c r="E21" s="486"/>
      <c r="F21" s="485"/>
      <c r="G21" s="493"/>
      <c r="H21" s="488"/>
      <c r="I21" s="492"/>
      <c r="J21" s="485"/>
      <c r="K21" s="489"/>
      <c r="L21" s="485"/>
      <c r="M21" s="485"/>
    </row>
    <row r="22" spans="1:13" x14ac:dyDescent="0.35">
      <c r="A22" s="494"/>
      <c r="B22" s="484" t="s">
        <v>673</v>
      </c>
      <c r="C22" s="485">
        <v>1490.76605</v>
      </c>
      <c r="D22" s="485">
        <v>0</v>
      </c>
      <c r="E22" s="486">
        <v>1</v>
      </c>
      <c r="F22" s="485">
        <v>1490.76605</v>
      </c>
      <c r="G22" s="492">
        <v>100</v>
      </c>
      <c r="H22" s="488">
        <v>2</v>
      </c>
      <c r="I22" s="492">
        <v>100</v>
      </c>
      <c r="J22" s="485">
        <v>1863.45757</v>
      </c>
      <c r="K22" s="489">
        <v>1.2500000050309705</v>
      </c>
      <c r="L22" s="485">
        <v>1490.76605</v>
      </c>
      <c r="M22" s="485">
        <v>-306.49910999999997</v>
      </c>
    </row>
    <row r="23" spans="1:13" ht="28" customHeight="1" x14ac:dyDescent="0.35">
      <c r="A23" s="497" t="s">
        <v>674</v>
      </c>
      <c r="B23" s="498"/>
      <c r="C23" s="503">
        <v>39319.695590000003</v>
      </c>
      <c r="D23" s="503">
        <v>3132.9693600000001</v>
      </c>
      <c r="E23" s="504"/>
      <c r="F23" s="503">
        <v>42452.960829999996</v>
      </c>
      <c r="G23" s="90"/>
      <c r="H23" s="503">
        <v>147</v>
      </c>
      <c r="I23" s="90"/>
      <c r="J23" s="503">
        <v>19499.96715</v>
      </c>
      <c r="K23" s="505">
        <v>0.45933114602032821</v>
      </c>
      <c r="L23" s="503">
        <v>1786.2911199999999</v>
      </c>
      <c r="M23" s="503">
        <v>-522.72172</v>
      </c>
    </row>
    <row r="24" spans="1:13" ht="65" x14ac:dyDescent="0.35">
      <c r="A24" s="480" t="s">
        <v>675</v>
      </c>
      <c r="B24" s="14" t="s">
        <v>645</v>
      </c>
      <c r="C24" s="411" t="s">
        <v>646</v>
      </c>
      <c r="D24" s="411" t="s">
        <v>647</v>
      </c>
      <c r="E24" s="448" t="s">
        <v>648</v>
      </c>
      <c r="F24" s="448" t="s">
        <v>649</v>
      </c>
      <c r="G24" s="448" t="s">
        <v>650</v>
      </c>
      <c r="H24" s="448" t="s">
        <v>651</v>
      </c>
      <c r="I24" s="448" t="s">
        <v>652</v>
      </c>
      <c r="J24" s="411" t="s">
        <v>653</v>
      </c>
      <c r="K24" s="411" t="s">
        <v>654</v>
      </c>
      <c r="L24" s="411" t="s">
        <v>655</v>
      </c>
      <c r="M24" s="411" t="s">
        <v>656</v>
      </c>
    </row>
    <row r="25" spans="1:13" x14ac:dyDescent="0.35">
      <c r="A25" s="481"/>
      <c r="B25" s="212" t="s">
        <v>0</v>
      </c>
      <c r="C25" s="482" t="s">
        <v>1</v>
      </c>
      <c r="D25" s="482" t="s">
        <v>2</v>
      </c>
      <c r="E25" s="482" t="s">
        <v>3</v>
      </c>
      <c r="F25" s="482" t="s">
        <v>4</v>
      </c>
      <c r="G25" s="482" t="s">
        <v>5</v>
      </c>
      <c r="H25" s="482" t="s">
        <v>6</v>
      </c>
      <c r="I25" s="482" t="s">
        <v>7</v>
      </c>
      <c r="J25" s="482" t="s">
        <v>9</v>
      </c>
      <c r="K25" s="482" t="s">
        <v>10</v>
      </c>
      <c r="L25" s="482" t="s">
        <v>11</v>
      </c>
      <c r="M25" s="482" t="s">
        <v>12</v>
      </c>
    </row>
    <row r="26" spans="1:13" ht="26" x14ac:dyDescent="0.35">
      <c r="A26" s="490"/>
      <c r="B26" s="491" t="s">
        <v>658</v>
      </c>
      <c r="C26" s="485">
        <v>24488422.752289999</v>
      </c>
      <c r="D26" s="485">
        <v>1078056.0444400001</v>
      </c>
      <c r="E26" s="486">
        <v>1</v>
      </c>
      <c r="F26" s="485">
        <v>25566478.796730001</v>
      </c>
      <c r="G26" s="495">
        <v>7.999999899868751E-2</v>
      </c>
      <c r="H26" s="485">
        <v>139993</v>
      </c>
      <c r="I26" s="495">
        <v>42.269169189532775</v>
      </c>
      <c r="J26" s="485">
        <v>2290735.9943300001</v>
      </c>
      <c r="K26" s="496">
        <v>8.9599197939725247E-2</v>
      </c>
      <c r="L26" s="485">
        <v>8645.7439700000014</v>
      </c>
      <c r="M26" s="485">
        <v>-21864.191859999999</v>
      </c>
    </row>
    <row r="27" spans="1:13" ht="26" x14ac:dyDescent="0.35">
      <c r="A27" s="490"/>
      <c r="B27" s="491" t="s">
        <v>659</v>
      </c>
      <c r="C27" s="485"/>
      <c r="D27" s="485"/>
      <c r="E27" s="486"/>
      <c r="F27" s="485">
        <v>0</v>
      </c>
      <c r="G27" s="495"/>
      <c r="H27" s="485"/>
      <c r="I27" s="495"/>
      <c r="J27" s="485">
        <v>0</v>
      </c>
      <c r="K27" s="496"/>
      <c r="L27" s="485">
        <v>0</v>
      </c>
      <c r="M27" s="485">
        <v>0</v>
      </c>
    </row>
    <row r="28" spans="1:13" x14ac:dyDescent="0.35">
      <c r="A28" s="490"/>
      <c r="B28" s="484" t="s">
        <v>660</v>
      </c>
      <c r="C28" s="485">
        <v>3883704.5274399999</v>
      </c>
      <c r="D28" s="485">
        <v>106097.73256999999</v>
      </c>
      <c r="E28" s="486">
        <v>1</v>
      </c>
      <c r="F28" s="485">
        <v>3989802.2600100003</v>
      </c>
      <c r="G28" s="495">
        <v>0.18736916913458984</v>
      </c>
      <c r="H28" s="485">
        <v>18942</v>
      </c>
      <c r="I28" s="495">
        <v>44.051762771627693</v>
      </c>
      <c r="J28" s="485">
        <v>708541.42226000002</v>
      </c>
      <c r="K28" s="496">
        <v>0.17758810489475838</v>
      </c>
      <c r="L28" s="485">
        <v>3293.2790199999999</v>
      </c>
      <c r="M28" s="485">
        <v>-8737.3190699999996</v>
      </c>
    </row>
    <row r="29" spans="1:13" x14ac:dyDescent="0.35">
      <c r="A29" s="490"/>
      <c r="B29" s="484" t="s">
        <v>661</v>
      </c>
      <c r="C29" s="485">
        <v>2112152.5630600001</v>
      </c>
      <c r="D29" s="485">
        <v>56357.305409999994</v>
      </c>
      <c r="E29" s="486">
        <v>1</v>
      </c>
      <c r="F29" s="485">
        <v>2168509.8684699996</v>
      </c>
      <c r="G29" s="495">
        <v>0.39000000302439786</v>
      </c>
      <c r="H29" s="485">
        <v>10379</v>
      </c>
      <c r="I29" s="495">
        <v>44.365042604706701</v>
      </c>
      <c r="J29" s="485">
        <v>666960.36008000001</v>
      </c>
      <c r="K29" s="496">
        <v>0.30756620930232448</v>
      </c>
      <c r="L29" s="485">
        <v>3755.0412099999999</v>
      </c>
      <c r="M29" s="485">
        <v>-7732.5596599999999</v>
      </c>
    </row>
    <row r="30" spans="1:13" x14ac:dyDescent="0.35">
      <c r="A30" s="490"/>
      <c r="B30" s="484" t="s">
        <v>662</v>
      </c>
      <c r="C30" s="485">
        <v>1520767.3138599999</v>
      </c>
      <c r="D30" s="485">
        <v>27481.62845</v>
      </c>
      <c r="E30" s="486">
        <v>1</v>
      </c>
      <c r="F30" s="485">
        <v>1548248.9423099998</v>
      </c>
      <c r="G30" s="495">
        <v>0.71000003270245238</v>
      </c>
      <c r="H30" s="485">
        <v>7453</v>
      </c>
      <c r="I30" s="495">
        <v>44.740055719744078</v>
      </c>
      <c r="J30" s="485">
        <v>730984.44180999999</v>
      </c>
      <c r="K30" s="496">
        <v>0.47213624491121259</v>
      </c>
      <c r="L30" s="485">
        <v>4923.0472699999991</v>
      </c>
      <c r="M30" s="485">
        <v>-10092.029</v>
      </c>
    </row>
    <row r="31" spans="1:13" x14ac:dyDescent="0.35">
      <c r="A31" s="490"/>
      <c r="B31" s="484" t="s">
        <v>663</v>
      </c>
      <c r="C31" s="485">
        <v>2267312.0727600004</v>
      </c>
      <c r="D31" s="485">
        <v>63824.472929999996</v>
      </c>
      <c r="E31" s="486">
        <v>1</v>
      </c>
      <c r="F31" s="485">
        <v>2331136.5456900001</v>
      </c>
      <c r="G31" s="495">
        <v>1.6681287187058125</v>
      </c>
      <c r="H31" s="485">
        <v>10653</v>
      </c>
      <c r="I31" s="495">
        <v>45.333212191218088</v>
      </c>
      <c r="J31" s="485">
        <v>1933212.12467</v>
      </c>
      <c r="K31" s="496">
        <v>0.82930025194975565</v>
      </c>
      <c r="L31" s="485">
        <v>17643.92194</v>
      </c>
      <c r="M31" s="485">
        <v>-29341.651399999999</v>
      </c>
    </row>
    <row r="32" spans="1:13" ht="26" x14ac:dyDescent="0.35">
      <c r="A32" s="490"/>
      <c r="B32" s="491" t="s">
        <v>664</v>
      </c>
      <c r="C32" s="485">
        <v>1360871.4484600001</v>
      </c>
      <c r="D32" s="485">
        <v>39093.092349999999</v>
      </c>
      <c r="E32" s="486">
        <v>1</v>
      </c>
      <c r="F32" s="485">
        <v>1399964.5408099999</v>
      </c>
      <c r="G32" s="495">
        <v>1.2799999933720472</v>
      </c>
      <c r="H32" s="485">
        <v>6516</v>
      </c>
      <c r="I32" s="495">
        <v>45.305753757965924</v>
      </c>
      <c r="J32" s="485">
        <v>991570.12596000009</v>
      </c>
      <c r="K32" s="496">
        <v>0.70828231505513095</v>
      </c>
      <c r="L32" s="485">
        <v>8123.8124800000005</v>
      </c>
      <c r="M32" s="485">
        <v>-14278.195750000001</v>
      </c>
    </row>
    <row r="33" spans="1:13" ht="26" x14ac:dyDescent="0.35">
      <c r="A33" s="490"/>
      <c r="B33" s="491" t="s">
        <v>665</v>
      </c>
      <c r="C33" s="485">
        <v>906440.62429999991</v>
      </c>
      <c r="D33" s="485">
        <v>24731.380579999997</v>
      </c>
      <c r="E33" s="486">
        <v>1</v>
      </c>
      <c r="F33" s="485">
        <v>931172.00488000002</v>
      </c>
      <c r="G33" s="495">
        <v>2.2500000221093353</v>
      </c>
      <c r="H33" s="485">
        <v>4137</v>
      </c>
      <c r="I33" s="495">
        <v>45.374377076223993</v>
      </c>
      <c r="J33" s="485">
        <v>941641.99871000007</v>
      </c>
      <c r="K33" s="496">
        <v>1.0112438881056667</v>
      </c>
      <c r="L33" s="485">
        <v>9520.1094600000015</v>
      </c>
      <c r="M33" s="485">
        <v>-15063.45565</v>
      </c>
    </row>
    <row r="34" spans="1:13" x14ac:dyDescent="0.35">
      <c r="A34" s="490"/>
      <c r="B34" s="484" t="s">
        <v>666</v>
      </c>
      <c r="C34" s="485">
        <v>1231248.1534200001</v>
      </c>
      <c r="D34" s="485">
        <v>31836.302019999999</v>
      </c>
      <c r="E34" s="486">
        <v>1</v>
      </c>
      <c r="F34" s="485">
        <v>1263084.4554400002</v>
      </c>
      <c r="G34" s="495">
        <v>5.6344959961255059</v>
      </c>
      <c r="H34" s="485">
        <v>5220</v>
      </c>
      <c r="I34" s="495">
        <v>45.323156827390427</v>
      </c>
      <c r="J34" s="485">
        <v>2073605.8447499999</v>
      </c>
      <c r="K34" s="496">
        <v>1.6417000746222088</v>
      </c>
      <c r="L34" s="485">
        <v>32389.685819999999</v>
      </c>
      <c r="M34" s="485">
        <v>-35192.82935</v>
      </c>
    </row>
    <row r="35" spans="1:13" x14ac:dyDescent="0.35">
      <c r="A35" s="490"/>
      <c r="B35" s="491" t="s">
        <v>667</v>
      </c>
      <c r="C35" s="485">
        <v>624079.72433</v>
      </c>
      <c r="D35" s="485">
        <v>15369.743480000001</v>
      </c>
      <c r="E35" s="486">
        <v>1</v>
      </c>
      <c r="F35" s="485">
        <v>639449.46780999994</v>
      </c>
      <c r="G35" s="495">
        <v>3.8034006199540951</v>
      </c>
      <c r="H35" s="485">
        <v>2753</v>
      </c>
      <c r="I35" s="495">
        <v>45.400078128975977</v>
      </c>
      <c r="J35" s="485">
        <v>875773.44321000006</v>
      </c>
      <c r="K35" s="496">
        <v>1.3695741216414918</v>
      </c>
      <c r="L35" s="485">
        <v>11039.432470000002</v>
      </c>
      <c r="M35" s="485">
        <v>-14778.185720000001</v>
      </c>
    </row>
    <row r="36" spans="1:13" x14ac:dyDescent="0.35">
      <c r="A36" s="490"/>
      <c r="B36" s="491" t="s">
        <v>668</v>
      </c>
      <c r="C36" s="485">
        <v>607168.42908999999</v>
      </c>
      <c r="D36" s="485">
        <v>16466.558539999998</v>
      </c>
      <c r="E36" s="486">
        <v>1</v>
      </c>
      <c r="F36" s="485">
        <v>623634.98762999999</v>
      </c>
      <c r="G36" s="495">
        <v>7.5232921142856819</v>
      </c>
      <c r="H36" s="485">
        <v>2467</v>
      </c>
      <c r="I36" s="495">
        <v>45.478987399818202</v>
      </c>
      <c r="J36" s="485">
        <v>1197832.40154</v>
      </c>
      <c r="K36" s="496">
        <v>1.9207267476959917</v>
      </c>
      <c r="L36" s="485">
        <v>21350.253350000003</v>
      </c>
      <c r="M36" s="485">
        <v>-20414.643629999999</v>
      </c>
    </row>
    <row r="37" spans="1:13" x14ac:dyDescent="0.35">
      <c r="A37" s="490"/>
      <c r="B37" s="484" t="s">
        <v>669</v>
      </c>
      <c r="C37" s="485">
        <v>317195.88536000001</v>
      </c>
      <c r="D37" s="485">
        <v>6160.0574299999998</v>
      </c>
      <c r="E37" s="486">
        <v>1</v>
      </c>
      <c r="F37" s="485">
        <v>323355.94279</v>
      </c>
      <c r="G37" s="495">
        <v>23.773017624974862</v>
      </c>
      <c r="H37" s="485">
        <v>1342</v>
      </c>
      <c r="I37" s="495">
        <v>46.213712212556217</v>
      </c>
      <c r="J37" s="485">
        <v>838653.4668099999</v>
      </c>
      <c r="K37" s="496">
        <v>2.5935922487580636</v>
      </c>
      <c r="L37" s="485">
        <v>35860.057070000003</v>
      </c>
      <c r="M37" s="485">
        <v>-26763.603420000003</v>
      </c>
    </row>
    <row r="38" spans="1:13" x14ac:dyDescent="0.35">
      <c r="A38" s="490"/>
      <c r="B38" s="491" t="s">
        <v>670</v>
      </c>
      <c r="C38" s="485">
        <v>204147.58888</v>
      </c>
      <c r="D38" s="485">
        <v>6160.0574299999998</v>
      </c>
      <c r="E38" s="486">
        <v>1</v>
      </c>
      <c r="F38" s="485">
        <v>210307.64631000001</v>
      </c>
      <c r="G38" s="495">
        <v>15.489999993486453</v>
      </c>
      <c r="H38" s="485">
        <v>836</v>
      </c>
      <c r="I38" s="495">
        <v>45.66717013748346</v>
      </c>
      <c r="J38" s="485">
        <v>538367.44764000003</v>
      </c>
      <c r="K38" s="496">
        <v>2.5599042977563911</v>
      </c>
      <c r="L38" s="485">
        <v>14878.800730000001</v>
      </c>
      <c r="M38" s="485">
        <v>-16887.42238</v>
      </c>
    </row>
    <row r="39" spans="1:13" x14ac:dyDescent="0.35">
      <c r="A39" s="490"/>
      <c r="B39" s="491" t="s">
        <v>671</v>
      </c>
      <c r="C39" s="485"/>
      <c r="D39" s="485"/>
      <c r="E39" s="486"/>
      <c r="F39" s="485">
        <v>0</v>
      </c>
      <c r="G39" s="495"/>
      <c r="H39" s="485"/>
      <c r="I39" s="495"/>
      <c r="J39" s="485">
        <v>0</v>
      </c>
      <c r="K39" s="496"/>
      <c r="L39" s="485">
        <v>0</v>
      </c>
      <c r="M39" s="485">
        <v>0</v>
      </c>
    </row>
    <row r="40" spans="1:13" ht="26" x14ac:dyDescent="0.35">
      <c r="A40" s="490"/>
      <c r="B40" s="491" t="s">
        <v>672</v>
      </c>
      <c r="C40" s="485">
        <v>113048.29648</v>
      </c>
      <c r="D40" s="485">
        <v>0</v>
      </c>
      <c r="E40" s="486">
        <v>1</v>
      </c>
      <c r="F40" s="485">
        <v>113048.29648</v>
      </c>
      <c r="G40" s="495">
        <v>39.189529112309899</v>
      </c>
      <c r="H40" s="485">
        <v>506</v>
      </c>
      <c r="I40" s="495">
        <v>47.230946818775102</v>
      </c>
      <c r="J40" s="485">
        <v>300286.01917000004</v>
      </c>
      <c r="K40" s="496">
        <v>2.6562631063009894</v>
      </c>
      <c r="L40" s="485">
        <v>20981.25634</v>
      </c>
      <c r="M40" s="485">
        <v>-9876.1810399999995</v>
      </c>
    </row>
    <row r="41" spans="1:13" x14ac:dyDescent="0.35">
      <c r="A41" s="494"/>
      <c r="B41" s="484" t="s">
        <v>673</v>
      </c>
      <c r="C41" s="485">
        <v>879236.97070000006</v>
      </c>
      <c r="D41" s="485">
        <v>154.94485</v>
      </c>
      <c r="E41" s="486">
        <v>1</v>
      </c>
      <c r="F41" s="485">
        <v>879391.91554999992</v>
      </c>
      <c r="G41" s="495">
        <v>100</v>
      </c>
      <c r="H41" s="485">
        <v>4470</v>
      </c>
      <c r="I41" s="495">
        <v>67.03083725491193</v>
      </c>
      <c r="J41" s="485">
        <v>1132394.0079100002</v>
      </c>
      <c r="K41" s="496">
        <v>1.2877011806525018</v>
      </c>
      <c r="L41" s="485">
        <v>589082.19576999999</v>
      </c>
      <c r="M41" s="485">
        <v>-390035.54022000002</v>
      </c>
    </row>
    <row r="42" spans="1:13" ht="33.5" customHeight="1" x14ac:dyDescent="0.35">
      <c r="A42" s="497" t="s">
        <v>676</v>
      </c>
      <c r="B42" s="498"/>
      <c r="C42" s="503">
        <v>36700040.238890007</v>
      </c>
      <c r="D42" s="503">
        <v>1369968.4881000002</v>
      </c>
      <c r="E42" s="500"/>
      <c r="F42" s="503">
        <v>38070008.726990007</v>
      </c>
      <c r="G42" s="501"/>
      <c r="H42" s="503">
        <v>198452</v>
      </c>
      <c r="I42" s="501"/>
      <c r="J42" s="503">
        <v>10375087.662619999</v>
      </c>
      <c r="K42" s="502">
        <v>0.27252653754356787</v>
      </c>
      <c r="L42" s="503">
        <v>695592.97207000002</v>
      </c>
      <c r="M42" s="503">
        <v>-529759.72398000001</v>
      </c>
    </row>
    <row r="43" spans="1:13" ht="65" x14ac:dyDescent="0.35">
      <c r="A43" s="480" t="s">
        <v>677</v>
      </c>
      <c r="B43" s="14" t="s">
        <v>645</v>
      </c>
      <c r="C43" s="411" t="s">
        <v>646</v>
      </c>
      <c r="D43" s="411" t="s">
        <v>647</v>
      </c>
      <c r="E43" s="448" t="s">
        <v>648</v>
      </c>
      <c r="F43" s="448" t="s">
        <v>649</v>
      </c>
      <c r="G43" s="448" t="s">
        <v>650</v>
      </c>
      <c r="H43" s="448" t="s">
        <v>651</v>
      </c>
      <c r="I43" s="448" t="s">
        <v>652</v>
      </c>
      <c r="J43" s="411" t="s">
        <v>653</v>
      </c>
      <c r="K43" s="411" t="s">
        <v>654</v>
      </c>
      <c r="L43" s="411" t="s">
        <v>655</v>
      </c>
      <c r="M43" s="411" t="s">
        <v>656</v>
      </c>
    </row>
    <row r="44" spans="1:13" x14ac:dyDescent="0.35">
      <c r="A44" s="481"/>
      <c r="B44" s="212" t="s">
        <v>0</v>
      </c>
      <c r="C44" s="482" t="s">
        <v>1</v>
      </c>
      <c r="D44" s="482" t="s">
        <v>2</v>
      </c>
      <c r="E44" s="482" t="s">
        <v>3</v>
      </c>
      <c r="F44" s="482" t="s">
        <v>4</v>
      </c>
      <c r="G44" s="482" t="s">
        <v>5</v>
      </c>
      <c r="H44" s="482" t="s">
        <v>6</v>
      </c>
      <c r="I44" s="482" t="s">
        <v>7</v>
      </c>
      <c r="J44" s="482" t="s">
        <v>9</v>
      </c>
      <c r="K44" s="482" t="s">
        <v>10</v>
      </c>
      <c r="L44" s="482" t="s">
        <v>11</v>
      </c>
      <c r="M44" s="482" t="s">
        <v>12</v>
      </c>
    </row>
    <row r="45" spans="1:13" ht="26" x14ac:dyDescent="0.35">
      <c r="A45" s="490"/>
      <c r="B45" s="491" t="s">
        <v>658</v>
      </c>
      <c r="C45" s="485">
        <v>400195.70280999999</v>
      </c>
      <c r="D45" s="485">
        <v>2071353.2617500001</v>
      </c>
      <c r="E45" s="487">
        <v>61.083210730000005</v>
      </c>
      <c r="F45" s="485">
        <v>1665444.76935</v>
      </c>
      <c r="G45" s="495">
        <v>7.9999923415052632E-2</v>
      </c>
      <c r="H45" s="485">
        <v>613867</v>
      </c>
      <c r="I45" s="495">
        <v>65.495023210869832</v>
      </c>
      <c r="J45" s="485">
        <v>57755.34837</v>
      </c>
      <c r="K45" s="496">
        <v>3.4678633259355163E-2</v>
      </c>
      <c r="L45" s="485">
        <v>872.62363000000005</v>
      </c>
      <c r="M45" s="485">
        <v>-1375.1431399999999</v>
      </c>
    </row>
    <row r="46" spans="1:13" ht="26" x14ac:dyDescent="0.35">
      <c r="A46" s="490"/>
      <c r="B46" s="491" t="s">
        <v>659</v>
      </c>
      <c r="C46" s="485">
        <v>0</v>
      </c>
      <c r="D46" s="485">
        <v>0</v>
      </c>
      <c r="E46" s="487"/>
      <c r="F46" s="485">
        <v>0</v>
      </c>
      <c r="G46" s="495"/>
      <c r="H46" s="485"/>
      <c r="I46" s="495"/>
      <c r="J46" s="485">
        <v>0</v>
      </c>
      <c r="K46" s="496">
        <v>0</v>
      </c>
      <c r="L46" s="485">
        <v>0</v>
      </c>
      <c r="M46" s="485">
        <v>0</v>
      </c>
    </row>
    <row r="47" spans="1:13" x14ac:dyDescent="0.35">
      <c r="A47" s="490"/>
      <c r="B47" s="484" t="s">
        <v>660</v>
      </c>
      <c r="C47" s="485">
        <v>186126.75203</v>
      </c>
      <c r="D47" s="485">
        <v>331991.12148999999</v>
      </c>
      <c r="E47" s="487">
        <v>68.058762260000009</v>
      </c>
      <c r="F47" s="485">
        <v>412075.79914999998</v>
      </c>
      <c r="G47" s="495">
        <v>0.19203161205590541</v>
      </c>
      <c r="H47" s="485">
        <v>139584</v>
      </c>
      <c r="I47" s="495">
        <v>71.598626157757465</v>
      </c>
      <c r="J47" s="485">
        <v>32210.499949999998</v>
      </c>
      <c r="K47" s="496">
        <v>7.8166444174691832E-2</v>
      </c>
      <c r="L47" s="485">
        <v>567.80860999999993</v>
      </c>
      <c r="M47" s="485">
        <v>-1544.57115</v>
      </c>
    </row>
    <row r="48" spans="1:13" x14ac:dyDescent="0.35">
      <c r="A48" s="490"/>
      <c r="B48" s="484" t="s">
        <v>661</v>
      </c>
      <c r="C48" s="485">
        <v>184720.3076</v>
      </c>
      <c r="D48" s="485">
        <v>218924.6856</v>
      </c>
      <c r="E48" s="487">
        <v>70.982552429999998</v>
      </c>
      <c r="F48" s="485">
        <v>340118.63836000004</v>
      </c>
      <c r="G48" s="495">
        <v>0.38999905338795443</v>
      </c>
      <c r="H48" s="485">
        <v>105612</v>
      </c>
      <c r="I48" s="495">
        <v>75.289866599123712</v>
      </c>
      <c r="J48" s="485">
        <v>49704.661869999996</v>
      </c>
      <c r="K48" s="496">
        <v>0.14613918869506318</v>
      </c>
      <c r="L48" s="485">
        <v>998.6925500000001</v>
      </c>
      <c r="M48" s="485">
        <v>-2216.44391</v>
      </c>
    </row>
    <row r="49" spans="1:13" x14ac:dyDescent="0.35">
      <c r="A49" s="490"/>
      <c r="B49" s="484" t="s">
        <v>662</v>
      </c>
      <c r="C49" s="485">
        <v>195367.16926</v>
      </c>
      <c r="D49" s="485">
        <v>164376.49619000001</v>
      </c>
      <c r="E49" s="487">
        <v>72.752697130000001</v>
      </c>
      <c r="F49" s="485">
        <v>314955.50423000002</v>
      </c>
      <c r="G49" s="495">
        <v>0.71000137161184418</v>
      </c>
      <c r="H49" s="485">
        <v>89264</v>
      </c>
      <c r="I49" s="495">
        <v>77.45667236913873</v>
      </c>
      <c r="J49" s="485">
        <v>75985.693520000001</v>
      </c>
      <c r="K49" s="496">
        <v>0.24125850318370856</v>
      </c>
      <c r="L49" s="485">
        <v>1732.07095</v>
      </c>
      <c r="M49" s="485">
        <v>-3290.9333900000001</v>
      </c>
    </row>
    <row r="50" spans="1:13" x14ac:dyDescent="0.35">
      <c r="A50" s="490"/>
      <c r="B50" s="484" t="s">
        <v>663</v>
      </c>
      <c r="C50" s="485">
        <v>392936.82624999998</v>
      </c>
      <c r="D50" s="485">
        <v>205675.94374000002</v>
      </c>
      <c r="E50" s="487">
        <v>76.17031034</v>
      </c>
      <c r="F50" s="485">
        <v>549600.83227999997</v>
      </c>
      <c r="G50" s="495">
        <v>1.7098655020253639</v>
      </c>
      <c r="H50" s="485">
        <v>140039</v>
      </c>
      <c r="I50" s="495">
        <v>79.038275289345421</v>
      </c>
      <c r="J50" s="485">
        <v>261444.36032000001</v>
      </c>
      <c r="K50" s="496">
        <v>0.47569862519204553</v>
      </c>
      <c r="L50" s="485">
        <v>7436.2829199999996</v>
      </c>
      <c r="M50" s="485">
        <v>-10813.470429999999</v>
      </c>
    </row>
    <row r="51" spans="1:13" ht="26" x14ac:dyDescent="0.35">
      <c r="A51" s="490"/>
      <c r="B51" s="491" t="s">
        <v>664</v>
      </c>
      <c r="C51" s="485">
        <v>212122.31771</v>
      </c>
      <c r="D51" s="485">
        <v>125396.22498</v>
      </c>
      <c r="E51" s="487">
        <v>74.895639000000003</v>
      </c>
      <c r="F51" s="485">
        <v>306038.62210000004</v>
      </c>
      <c r="G51" s="495">
        <v>1.279997286982949</v>
      </c>
      <c r="H51" s="485">
        <v>79550</v>
      </c>
      <c r="I51" s="495">
        <v>78.745155404357703</v>
      </c>
      <c r="J51" s="485">
        <v>117925.94619</v>
      </c>
      <c r="K51" s="496">
        <v>0.38533027426671318</v>
      </c>
      <c r="L51" s="485">
        <v>3084.68363</v>
      </c>
      <c r="M51" s="485">
        <v>-4906.0101699999996</v>
      </c>
    </row>
    <row r="52" spans="1:13" ht="26" x14ac:dyDescent="0.35">
      <c r="A52" s="490"/>
      <c r="B52" s="491" t="s">
        <v>665</v>
      </c>
      <c r="C52" s="485">
        <v>180814.50853999998</v>
      </c>
      <c r="D52" s="485">
        <v>80279.718760000003</v>
      </c>
      <c r="E52" s="487">
        <v>78.161335929999993</v>
      </c>
      <c r="F52" s="485">
        <v>243562.21017999999</v>
      </c>
      <c r="G52" s="495">
        <v>2.2499996883547744</v>
      </c>
      <c r="H52" s="485">
        <v>60489</v>
      </c>
      <c r="I52" s="495">
        <v>79.406583680230256</v>
      </c>
      <c r="J52" s="485">
        <v>143518.41412999999</v>
      </c>
      <c r="K52" s="496">
        <v>0.58924746176319986</v>
      </c>
      <c r="L52" s="485">
        <v>4351.5992900000001</v>
      </c>
      <c r="M52" s="485">
        <v>-5907.4602599999998</v>
      </c>
    </row>
    <row r="53" spans="1:13" x14ac:dyDescent="0.35">
      <c r="A53" s="490"/>
      <c r="B53" s="484" t="s">
        <v>666</v>
      </c>
      <c r="C53" s="485">
        <v>370752.61732999998</v>
      </c>
      <c r="D53" s="485">
        <v>123456.68051000001</v>
      </c>
      <c r="E53" s="487">
        <v>71.056781130000005</v>
      </c>
      <c r="F53" s="485">
        <v>458476.96288000001</v>
      </c>
      <c r="G53" s="495">
        <v>5.7266462784214349</v>
      </c>
      <c r="H53" s="485">
        <v>107123</v>
      </c>
      <c r="I53" s="495">
        <v>80.643630829794816</v>
      </c>
      <c r="J53" s="485">
        <v>519286.36747000006</v>
      </c>
      <c r="K53" s="496">
        <v>1.132633500728184</v>
      </c>
      <c r="L53" s="485">
        <v>21965.295989999999</v>
      </c>
      <c r="M53" s="485">
        <v>-21730.51052</v>
      </c>
    </row>
    <row r="54" spans="1:13" x14ac:dyDescent="0.35">
      <c r="A54" s="490"/>
      <c r="B54" s="491" t="s">
        <v>667</v>
      </c>
      <c r="C54" s="485">
        <v>161883.23400999999</v>
      </c>
      <c r="D54" s="485">
        <v>51406.756799999996</v>
      </c>
      <c r="E54" s="487">
        <v>79.473339759999988</v>
      </c>
      <c r="F54" s="485">
        <v>202737.90091999999</v>
      </c>
      <c r="G54" s="495">
        <v>4.0465830158926934</v>
      </c>
      <c r="H54" s="485">
        <v>47892</v>
      </c>
      <c r="I54" s="495">
        <v>80.406823763681274</v>
      </c>
      <c r="J54" s="485">
        <v>175393.97484000001</v>
      </c>
      <c r="K54" s="496">
        <v>0.8651267180141623</v>
      </c>
      <c r="L54" s="485">
        <v>6212.8198200000006</v>
      </c>
      <c r="M54" s="485">
        <v>-7536.0859199999995</v>
      </c>
    </row>
    <row r="55" spans="1:13" x14ac:dyDescent="0.35">
      <c r="A55" s="490"/>
      <c r="B55" s="491" t="s">
        <v>668</v>
      </c>
      <c r="C55" s="485">
        <v>208869.38331999999</v>
      </c>
      <c r="D55" s="485">
        <v>72049.923709999988</v>
      </c>
      <c r="E55" s="487">
        <v>65.051667449999997</v>
      </c>
      <c r="F55" s="485">
        <v>255739.06196000002</v>
      </c>
      <c r="G55" s="495">
        <v>7.6960662751935898</v>
      </c>
      <c r="H55" s="485">
        <v>59231</v>
      </c>
      <c r="I55" s="495">
        <v>80.219094258697027</v>
      </c>
      <c r="J55" s="485">
        <v>343892.39263000002</v>
      </c>
      <c r="K55" s="496">
        <v>1.3447002972263502</v>
      </c>
      <c r="L55" s="485">
        <v>15752.47617</v>
      </c>
      <c r="M55" s="485">
        <v>-14194.4246</v>
      </c>
    </row>
    <row r="56" spans="1:13" x14ac:dyDescent="0.35">
      <c r="A56" s="490"/>
      <c r="B56" s="484" t="s">
        <v>669</v>
      </c>
      <c r="C56" s="485">
        <v>162805.28659999999</v>
      </c>
      <c r="D56" s="485">
        <v>18505.750090000001</v>
      </c>
      <c r="E56" s="487">
        <v>71.579520399999993</v>
      </c>
      <c r="F56" s="485">
        <v>176051.61403999999</v>
      </c>
      <c r="G56" s="495">
        <v>22.745457420743563</v>
      </c>
      <c r="H56" s="485">
        <v>35413</v>
      </c>
      <c r="I56" s="495">
        <v>83.683749094470954</v>
      </c>
      <c r="J56" s="485">
        <v>378860.33361000003</v>
      </c>
      <c r="K56" s="496">
        <v>2.1519844374952486</v>
      </c>
      <c r="L56" s="485">
        <v>33667.823149999997</v>
      </c>
      <c r="M56" s="485">
        <v>-17822.773789999999</v>
      </c>
    </row>
    <row r="57" spans="1:13" x14ac:dyDescent="0.35">
      <c r="A57" s="490"/>
      <c r="B57" s="491" t="s">
        <v>670</v>
      </c>
      <c r="C57" s="485">
        <v>119582.99657999999</v>
      </c>
      <c r="D57" s="485">
        <v>13795.09591</v>
      </c>
      <c r="E57" s="487">
        <v>88.59779331</v>
      </c>
      <c r="F57" s="485">
        <v>131805.14734</v>
      </c>
      <c r="G57" s="495">
        <v>15.489999223880083</v>
      </c>
      <c r="H57" s="485">
        <v>25969</v>
      </c>
      <c r="I57" s="495">
        <v>83.318111641511564</v>
      </c>
      <c r="J57" s="485">
        <v>272896.38129000005</v>
      </c>
      <c r="K57" s="496">
        <v>2.0704531408477238</v>
      </c>
      <c r="L57" s="485">
        <v>17010.740100000003</v>
      </c>
      <c r="M57" s="485">
        <v>-11967.980250000001</v>
      </c>
    </row>
    <row r="58" spans="1:13" x14ac:dyDescent="0.35">
      <c r="A58" s="490"/>
      <c r="B58" s="491" t="s">
        <v>671</v>
      </c>
      <c r="C58" s="485">
        <v>7196.4428099999996</v>
      </c>
      <c r="D58" s="485">
        <v>871.08105</v>
      </c>
      <c r="E58" s="487">
        <v>28.314742459999998</v>
      </c>
      <c r="F58" s="485">
        <v>7443.0872499999996</v>
      </c>
      <c r="G58" s="495">
        <v>24.009998942307174</v>
      </c>
      <c r="H58" s="485">
        <v>1445</v>
      </c>
      <c r="I58" s="495">
        <v>81.185233990102702</v>
      </c>
      <c r="J58" s="485">
        <v>17946.212629999998</v>
      </c>
      <c r="K58" s="496">
        <v>2.4111248501084006</v>
      </c>
      <c r="L58" s="485">
        <v>1450.8493100000001</v>
      </c>
      <c r="M58" s="485">
        <v>-541.85759999999993</v>
      </c>
    </row>
    <row r="59" spans="1:13" ht="26" x14ac:dyDescent="0.35">
      <c r="A59" s="490"/>
      <c r="B59" s="491" t="s">
        <v>672</v>
      </c>
      <c r="C59" s="485">
        <v>36025.84721</v>
      </c>
      <c r="D59" s="485">
        <v>3839.5731299999998</v>
      </c>
      <c r="E59" s="487">
        <v>20.250486630000001</v>
      </c>
      <c r="F59" s="485">
        <v>36803.37945</v>
      </c>
      <c r="G59" s="495">
        <v>48.473927412663187</v>
      </c>
      <c r="H59" s="485">
        <v>7999</v>
      </c>
      <c r="I59" s="495">
        <v>85.498516251066718</v>
      </c>
      <c r="J59" s="485">
        <v>88017.739690000002</v>
      </c>
      <c r="K59" s="496">
        <v>2.3915667801533913</v>
      </c>
      <c r="L59" s="485">
        <v>15206.23374</v>
      </c>
      <c r="M59" s="485">
        <v>-5312.9359400000003</v>
      </c>
    </row>
    <row r="60" spans="1:13" x14ac:dyDescent="0.35">
      <c r="A60" s="494"/>
      <c r="B60" s="484" t="s">
        <v>673</v>
      </c>
      <c r="C60" s="485">
        <v>131959.93520000001</v>
      </c>
      <c r="D60" s="485">
        <v>15162.52073</v>
      </c>
      <c r="E60" s="487">
        <v>0</v>
      </c>
      <c r="F60" s="485">
        <v>131959.93520000001</v>
      </c>
      <c r="G60" s="495">
        <v>100</v>
      </c>
      <c r="H60" s="485">
        <v>27428</v>
      </c>
      <c r="I60" s="495">
        <v>73.948720618953445</v>
      </c>
      <c r="J60" s="485">
        <v>175026.93458</v>
      </c>
      <c r="K60" s="496">
        <v>1.3263642052773605</v>
      </c>
      <c r="L60" s="485">
        <v>97582.683810000002</v>
      </c>
      <c r="M60" s="485">
        <v>-73926.324709999986</v>
      </c>
    </row>
    <row r="61" spans="1:13" ht="29.5" customHeight="1" x14ac:dyDescent="0.35">
      <c r="A61" s="497" t="s">
        <v>678</v>
      </c>
      <c r="B61" s="498"/>
      <c r="C61" s="503">
        <v>2024864.59708</v>
      </c>
      <c r="D61" s="503">
        <v>3149446.4601000003</v>
      </c>
      <c r="E61" s="506"/>
      <c r="F61" s="503">
        <v>4048684.0554900002</v>
      </c>
      <c r="G61" s="507"/>
      <c r="H61" s="503">
        <v>1258330</v>
      </c>
      <c r="I61" s="507">
        <v>0</v>
      </c>
      <c r="J61" s="503">
        <v>1550274.1996900002</v>
      </c>
      <c r="K61" s="502">
        <v>0.38290816928227195</v>
      </c>
      <c r="L61" s="499">
        <v>164823.28161000001</v>
      </c>
      <c r="M61" s="499">
        <v>-132720.17103999999</v>
      </c>
    </row>
    <row r="62" spans="1:13" ht="13.5" customHeight="1" x14ac:dyDescent="0.35">
      <c r="A62" s="497" t="s">
        <v>679</v>
      </c>
      <c r="B62" s="498"/>
      <c r="C62" s="499">
        <v>38764224.531560004</v>
      </c>
      <c r="D62" s="499">
        <v>4522547.91756</v>
      </c>
      <c r="E62" s="500"/>
      <c r="F62" s="499">
        <v>42161145.743310012</v>
      </c>
      <c r="G62" s="501"/>
      <c r="H62" s="499">
        <v>1456929</v>
      </c>
      <c r="I62" s="501"/>
      <c r="J62" s="499">
        <v>11944861.829459999</v>
      </c>
      <c r="K62" s="502">
        <v>0.28331445028045449</v>
      </c>
      <c r="L62" s="499">
        <v>862202.54480000003</v>
      </c>
      <c r="M62" s="499">
        <v>-663002.61673999997</v>
      </c>
    </row>
    <row r="63" spans="1:13" x14ac:dyDescent="0.35">
      <c r="A63" s="2" t="s">
        <v>39</v>
      </c>
    </row>
  </sheetData>
  <sheetProtection algorithmName="SHA-512" hashValue="mSlajboIoFf1cOPcMAysjnUQVqhvuRBVRFgNmx+r2N4VyN1isbrSnB+yV9FU+gYRQ9hQob1/YyN8FJysvBFttg==" saltValue="+TscOoNu/5SaUg9m16njaQ==" spinCount="100000" sheet="1" objects="1" scenarios="1"/>
  <mergeCells count="7">
    <mergeCell ref="A62:B62"/>
    <mergeCell ref="A4:A5"/>
    <mergeCell ref="A23:B23"/>
    <mergeCell ref="A24:A25"/>
    <mergeCell ref="A42:B42"/>
    <mergeCell ref="A43:A44"/>
    <mergeCell ref="A61:B6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28FE-406B-40F8-B08D-AB2DC243C8DE}">
  <dimension ref="A1:P23"/>
  <sheetViews>
    <sheetView workbookViewId="0"/>
  </sheetViews>
  <sheetFormatPr defaultRowHeight="13.5" x14ac:dyDescent="0.35"/>
  <cols>
    <col min="1" max="1" width="4.796875" style="1" customWidth="1"/>
    <col min="2" max="2" width="40.69921875" style="1" customWidth="1"/>
    <col min="3" max="3" width="11.09765625" style="1" bestFit="1" customWidth="1"/>
    <col min="4" max="4" width="10.19921875" style="1" customWidth="1"/>
    <col min="5" max="5" width="10.796875" style="1" customWidth="1"/>
    <col min="6" max="6" width="16.296875" style="1" customWidth="1"/>
    <col min="7" max="7" width="16.69921875" style="1" customWidth="1"/>
    <col min="8" max="8" width="16.796875" style="1" customWidth="1"/>
    <col min="9" max="9" width="15.69921875" style="1" customWidth="1"/>
    <col min="10" max="11" width="14.796875" style="1" customWidth="1"/>
    <col min="12" max="12" width="16.09765625" style="1" customWidth="1"/>
    <col min="13" max="13" width="15.19921875" style="1" customWidth="1"/>
    <col min="14" max="14" width="18.59765625" style="1" customWidth="1"/>
    <col min="15" max="15" width="16" style="1" customWidth="1"/>
    <col min="16" max="16" width="17.296875" style="1" customWidth="1"/>
    <col min="17" max="16384" width="8.796875" style="1"/>
  </cols>
  <sheetData>
    <row r="1" spans="1:16" ht="15.5" x14ac:dyDescent="0.35">
      <c r="A1" s="47" t="s">
        <v>680</v>
      </c>
      <c r="B1" s="209"/>
      <c r="C1" s="209"/>
      <c r="D1" s="209"/>
      <c r="E1" s="209"/>
      <c r="F1" s="209"/>
      <c r="G1" s="209"/>
      <c r="H1" s="209"/>
      <c r="I1" s="11"/>
      <c r="J1" s="11"/>
      <c r="K1" s="11"/>
      <c r="L1" s="11"/>
      <c r="M1" s="11"/>
      <c r="N1" s="11"/>
      <c r="O1" s="11"/>
      <c r="P1" s="11"/>
    </row>
    <row r="2" spans="1:16" x14ac:dyDescent="0.35">
      <c r="A2" s="11"/>
      <c r="B2" s="11"/>
      <c r="C2" s="11"/>
      <c r="D2" s="11"/>
      <c r="E2" s="11"/>
      <c r="F2" s="11"/>
      <c r="G2" s="11"/>
      <c r="H2" s="11"/>
      <c r="I2" s="11"/>
      <c r="J2" s="11"/>
      <c r="K2" s="11"/>
      <c r="L2" s="11"/>
      <c r="M2" s="11"/>
      <c r="N2" s="11"/>
      <c r="O2" s="11"/>
      <c r="P2" s="31" t="s">
        <v>17</v>
      </c>
    </row>
    <row r="3" spans="1:16" x14ac:dyDescent="0.35">
      <c r="A3" s="11"/>
      <c r="B3" s="11"/>
      <c r="C3" s="11"/>
      <c r="D3" s="11"/>
      <c r="E3" s="11"/>
      <c r="F3" s="11"/>
      <c r="G3" s="11"/>
      <c r="H3" s="11"/>
      <c r="I3" s="11"/>
      <c r="J3" s="11"/>
      <c r="K3" s="11"/>
      <c r="L3" s="11"/>
      <c r="M3" s="11"/>
      <c r="N3" s="11"/>
      <c r="O3" s="11"/>
      <c r="P3" s="31" t="s">
        <v>18</v>
      </c>
    </row>
    <row r="4" spans="1:16" x14ac:dyDescent="0.35">
      <c r="A4" s="11"/>
      <c r="B4" s="508"/>
      <c r="C4" s="11"/>
      <c r="D4" s="11"/>
      <c r="E4" s="11"/>
      <c r="F4" s="11"/>
      <c r="G4" s="11"/>
      <c r="H4" s="11"/>
      <c r="I4" s="11"/>
      <c r="J4" s="11"/>
      <c r="K4" s="11"/>
      <c r="L4" s="11"/>
      <c r="M4" s="11"/>
      <c r="N4" s="11"/>
      <c r="O4" s="11"/>
      <c r="P4" s="11"/>
    </row>
    <row r="5" spans="1:16" ht="39" customHeight="1" x14ac:dyDescent="0.35">
      <c r="A5" s="509" t="s">
        <v>681</v>
      </c>
      <c r="B5" s="510"/>
      <c r="C5" s="511" t="s">
        <v>682</v>
      </c>
      <c r="D5" s="460" t="s">
        <v>683</v>
      </c>
      <c r="E5" s="461"/>
      <c r="F5" s="461"/>
      <c r="G5" s="461"/>
      <c r="H5" s="461"/>
      <c r="I5" s="461"/>
      <c r="J5" s="461"/>
      <c r="K5" s="461"/>
      <c r="L5" s="461"/>
      <c r="M5" s="461"/>
      <c r="N5" s="462"/>
      <c r="O5" s="460" t="s">
        <v>684</v>
      </c>
      <c r="P5" s="462"/>
    </row>
    <row r="6" spans="1:16" ht="34.5" customHeight="1" x14ac:dyDescent="0.35">
      <c r="A6" s="512"/>
      <c r="B6" s="513"/>
      <c r="C6" s="514"/>
      <c r="D6" s="460" t="s">
        <v>685</v>
      </c>
      <c r="E6" s="461"/>
      <c r="F6" s="461"/>
      <c r="G6" s="461"/>
      <c r="H6" s="461"/>
      <c r="I6" s="461"/>
      <c r="J6" s="461"/>
      <c r="K6" s="461"/>
      <c r="L6" s="462"/>
      <c r="M6" s="460" t="s">
        <v>686</v>
      </c>
      <c r="N6" s="462"/>
      <c r="O6" s="511" t="s">
        <v>687</v>
      </c>
      <c r="P6" s="511" t="s">
        <v>688</v>
      </c>
    </row>
    <row r="7" spans="1:16" ht="13.5" customHeight="1" x14ac:dyDescent="0.35">
      <c r="A7" s="512"/>
      <c r="B7" s="513"/>
      <c r="C7" s="514"/>
      <c r="D7" s="511" t="s">
        <v>689</v>
      </c>
      <c r="E7" s="509" t="s">
        <v>690</v>
      </c>
      <c r="F7" s="515"/>
      <c r="G7" s="515"/>
      <c r="H7" s="515"/>
      <c r="I7" s="509" t="s">
        <v>691</v>
      </c>
      <c r="J7" s="515"/>
      <c r="K7" s="515"/>
      <c r="L7" s="515"/>
      <c r="M7" s="511" t="s">
        <v>692</v>
      </c>
      <c r="N7" s="511" t="s">
        <v>693</v>
      </c>
      <c r="O7" s="514"/>
      <c r="P7" s="514"/>
    </row>
    <row r="8" spans="1:16" ht="65" x14ac:dyDescent="0.35">
      <c r="A8" s="512"/>
      <c r="B8" s="513"/>
      <c r="C8" s="516"/>
      <c r="D8" s="517"/>
      <c r="E8" s="517"/>
      <c r="F8" s="518" t="s">
        <v>694</v>
      </c>
      <c r="G8" s="518" t="s">
        <v>695</v>
      </c>
      <c r="H8" s="518" t="s">
        <v>696</v>
      </c>
      <c r="I8" s="517"/>
      <c r="J8" s="518" t="s">
        <v>697</v>
      </c>
      <c r="K8" s="518" t="s">
        <v>698</v>
      </c>
      <c r="L8" s="518" t="s">
        <v>699</v>
      </c>
      <c r="M8" s="517"/>
      <c r="N8" s="517"/>
      <c r="O8" s="517"/>
      <c r="P8" s="517"/>
    </row>
    <row r="9" spans="1:16" ht="19" customHeight="1" x14ac:dyDescent="0.35">
      <c r="A9" s="519"/>
      <c r="B9" s="520"/>
      <c r="C9" s="14" t="s">
        <v>0</v>
      </c>
      <c r="D9" s="14" t="s">
        <v>1</v>
      </c>
      <c r="E9" s="14" t="s">
        <v>2</v>
      </c>
      <c r="F9" s="14" t="s">
        <v>3</v>
      </c>
      <c r="G9" s="14" t="s">
        <v>4</v>
      </c>
      <c r="H9" s="14" t="s">
        <v>5</v>
      </c>
      <c r="I9" s="14" t="s">
        <v>6</v>
      </c>
      <c r="J9" s="14" t="s">
        <v>7</v>
      </c>
      <c r="K9" s="14" t="s">
        <v>8</v>
      </c>
      <c r="L9" s="14" t="s">
        <v>9</v>
      </c>
      <c r="M9" s="14" t="s">
        <v>10</v>
      </c>
      <c r="N9" s="14" t="s">
        <v>11</v>
      </c>
      <c r="O9" s="14" t="s">
        <v>12</v>
      </c>
      <c r="P9" s="14" t="s">
        <v>494</v>
      </c>
    </row>
    <row r="10" spans="1:16" x14ac:dyDescent="0.35">
      <c r="A10" s="176">
        <v>1</v>
      </c>
      <c r="B10" s="450" t="s">
        <v>700</v>
      </c>
      <c r="C10" s="182">
        <v>0</v>
      </c>
      <c r="D10" s="182">
        <v>0</v>
      </c>
      <c r="E10" s="182">
        <v>0</v>
      </c>
      <c r="F10" s="182">
        <v>0</v>
      </c>
      <c r="G10" s="182">
        <v>0</v>
      </c>
      <c r="H10" s="182">
        <v>0</v>
      </c>
      <c r="I10" s="182">
        <v>0</v>
      </c>
      <c r="J10" s="182">
        <v>0</v>
      </c>
      <c r="K10" s="182">
        <v>0</v>
      </c>
      <c r="L10" s="182">
        <v>0</v>
      </c>
      <c r="M10" s="182">
        <v>0</v>
      </c>
      <c r="N10" s="182">
        <v>0</v>
      </c>
      <c r="O10" s="182">
        <v>0</v>
      </c>
      <c r="P10" s="182">
        <v>0</v>
      </c>
    </row>
    <row r="11" spans="1:16" x14ac:dyDescent="0.35">
      <c r="A11" s="176">
        <v>2</v>
      </c>
      <c r="B11" s="450" t="s">
        <v>369</v>
      </c>
      <c r="C11" s="182">
        <v>0</v>
      </c>
      <c r="D11" s="182">
        <v>0</v>
      </c>
      <c r="E11" s="182">
        <v>0</v>
      </c>
      <c r="F11" s="182">
        <v>0</v>
      </c>
      <c r="G11" s="182">
        <v>0</v>
      </c>
      <c r="H11" s="182">
        <v>0</v>
      </c>
      <c r="I11" s="182">
        <v>0</v>
      </c>
      <c r="J11" s="182">
        <v>0</v>
      </c>
      <c r="K11" s="182">
        <v>0</v>
      </c>
      <c r="L11" s="182">
        <v>0</v>
      </c>
      <c r="M11" s="182">
        <v>0</v>
      </c>
      <c r="N11" s="182">
        <v>0</v>
      </c>
      <c r="O11" s="182">
        <v>0</v>
      </c>
      <c r="P11" s="182">
        <v>0</v>
      </c>
    </row>
    <row r="12" spans="1:16" x14ac:dyDescent="0.35">
      <c r="A12" s="176">
        <v>3</v>
      </c>
      <c r="B12" s="450" t="s">
        <v>622</v>
      </c>
      <c r="C12" s="182">
        <v>0</v>
      </c>
      <c r="D12" s="182">
        <v>0</v>
      </c>
      <c r="E12" s="182">
        <v>0</v>
      </c>
      <c r="F12" s="182">
        <v>0</v>
      </c>
      <c r="G12" s="182">
        <v>0</v>
      </c>
      <c r="H12" s="182">
        <v>0</v>
      </c>
      <c r="I12" s="182">
        <v>0</v>
      </c>
      <c r="J12" s="182">
        <v>0</v>
      </c>
      <c r="K12" s="182">
        <v>0</v>
      </c>
      <c r="L12" s="182">
        <v>0</v>
      </c>
      <c r="M12" s="182">
        <v>0</v>
      </c>
      <c r="N12" s="182">
        <v>0</v>
      </c>
      <c r="O12" s="182">
        <v>0</v>
      </c>
      <c r="P12" s="182">
        <v>0</v>
      </c>
    </row>
    <row r="13" spans="1:16" x14ac:dyDescent="0.35">
      <c r="A13" s="521" t="s">
        <v>701</v>
      </c>
      <c r="B13" s="522" t="s">
        <v>702</v>
      </c>
      <c r="C13" s="182">
        <v>0</v>
      </c>
      <c r="D13" s="182">
        <v>0</v>
      </c>
      <c r="E13" s="182">
        <v>0</v>
      </c>
      <c r="F13" s="182">
        <v>0</v>
      </c>
      <c r="G13" s="182">
        <v>0</v>
      </c>
      <c r="H13" s="182">
        <v>0</v>
      </c>
      <c r="I13" s="182">
        <v>0</v>
      </c>
      <c r="J13" s="182">
        <v>0</v>
      </c>
      <c r="K13" s="182">
        <v>0</v>
      </c>
      <c r="L13" s="182">
        <v>0</v>
      </c>
      <c r="M13" s="182">
        <v>0</v>
      </c>
      <c r="N13" s="182">
        <v>0</v>
      </c>
      <c r="O13" s="182">
        <v>0</v>
      </c>
      <c r="P13" s="182">
        <v>0</v>
      </c>
    </row>
    <row r="14" spans="1:16" x14ac:dyDescent="0.35">
      <c r="A14" s="521" t="s">
        <v>703</v>
      </c>
      <c r="B14" s="522" t="s">
        <v>704</v>
      </c>
      <c r="C14" s="182">
        <v>0</v>
      </c>
      <c r="D14" s="182">
        <v>0</v>
      </c>
      <c r="E14" s="182">
        <v>0</v>
      </c>
      <c r="F14" s="182">
        <v>0</v>
      </c>
      <c r="G14" s="182">
        <v>0</v>
      </c>
      <c r="H14" s="182">
        <v>0</v>
      </c>
      <c r="I14" s="182">
        <v>0</v>
      </c>
      <c r="J14" s="182">
        <v>0</v>
      </c>
      <c r="K14" s="182">
        <v>0</v>
      </c>
      <c r="L14" s="182">
        <v>0</v>
      </c>
      <c r="M14" s="182">
        <v>0</v>
      </c>
      <c r="N14" s="182">
        <v>0</v>
      </c>
      <c r="O14" s="182">
        <v>0</v>
      </c>
      <c r="P14" s="182">
        <v>0</v>
      </c>
    </row>
    <row r="15" spans="1:16" x14ac:dyDescent="0.35">
      <c r="A15" s="521" t="s">
        <v>705</v>
      </c>
      <c r="B15" s="522" t="s">
        <v>706</v>
      </c>
      <c r="C15" s="182">
        <v>0</v>
      </c>
      <c r="D15" s="182">
        <v>0</v>
      </c>
      <c r="E15" s="182">
        <v>0</v>
      </c>
      <c r="F15" s="182">
        <v>0</v>
      </c>
      <c r="G15" s="182">
        <v>0</v>
      </c>
      <c r="H15" s="182">
        <v>0</v>
      </c>
      <c r="I15" s="182">
        <v>0</v>
      </c>
      <c r="J15" s="182">
        <v>0</v>
      </c>
      <c r="K15" s="182">
        <v>0</v>
      </c>
      <c r="L15" s="182">
        <v>0</v>
      </c>
      <c r="M15" s="182">
        <v>0</v>
      </c>
      <c r="N15" s="182">
        <v>0</v>
      </c>
      <c r="O15" s="182">
        <v>0</v>
      </c>
      <c r="P15" s="182">
        <v>0</v>
      </c>
    </row>
    <row r="16" spans="1:16" x14ac:dyDescent="0.35">
      <c r="A16" s="176">
        <v>4</v>
      </c>
      <c r="B16" s="450" t="s">
        <v>623</v>
      </c>
      <c r="C16" s="182">
        <v>42161145.743309997</v>
      </c>
      <c r="D16" s="182">
        <v>0</v>
      </c>
      <c r="E16" s="182">
        <v>0</v>
      </c>
      <c r="F16" s="182">
        <v>26808803.646430001</v>
      </c>
      <c r="G16" s="182">
        <v>0</v>
      </c>
      <c r="H16" s="182">
        <v>0</v>
      </c>
      <c r="I16" s="182">
        <v>26808803.646430001</v>
      </c>
      <c r="J16" s="182">
        <v>0</v>
      </c>
      <c r="K16" s="182">
        <v>0</v>
      </c>
      <c r="L16" s="182">
        <v>0</v>
      </c>
      <c r="M16" s="182">
        <v>0</v>
      </c>
      <c r="N16" s="182">
        <v>0</v>
      </c>
      <c r="O16" s="182">
        <v>0</v>
      </c>
      <c r="P16" s="182">
        <v>11944861.829340002</v>
      </c>
    </row>
    <row r="17" spans="1:16" x14ac:dyDescent="0.35">
      <c r="A17" s="521" t="s">
        <v>707</v>
      </c>
      <c r="B17" s="522" t="s">
        <v>708</v>
      </c>
      <c r="C17" s="182">
        <v>42452.960829999996</v>
      </c>
      <c r="D17" s="182">
        <v>0</v>
      </c>
      <c r="E17" s="182">
        <v>0</v>
      </c>
      <c r="F17" s="182">
        <v>42452.960829999996</v>
      </c>
      <c r="G17" s="182">
        <v>0</v>
      </c>
      <c r="H17" s="182">
        <v>0</v>
      </c>
      <c r="I17" s="182">
        <v>42452.960829999996</v>
      </c>
      <c r="J17" s="182">
        <v>0</v>
      </c>
      <c r="K17" s="182">
        <v>0</v>
      </c>
      <c r="L17" s="182">
        <v>0</v>
      </c>
      <c r="M17" s="182">
        <v>0</v>
      </c>
      <c r="N17" s="182">
        <v>0</v>
      </c>
      <c r="O17" s="182">
        <v>0</v>
      </c>
      <c r="P17" s="182">
        <v>19499.96703</v>
      </c>
    </row>
    <row r="18" spans="1:16" ht="26" x14ac:dyDescent="0.35">
      <c r="A18" s="521" t="s">
        <v>709</v>
      </c>
      <c r="B18" s="522" t="s">
        <v>710</v>
      </c>
      <c r="C18" s="182">
        <v>38070008.726989999</v>
      </c>
      <c r="D18" s="182">
        <v>0</v>
      </c>
      <c r="E18" s="182">
        <v>0</v>
      </c>
      <c r="F18" s="182">
        <v>26766350.685599998</v>
      </c>
      <c r="G18" s="182">
        <v>0</v>
      </c>
      <c r="H18" s="182">
        <v>0</v>
      </c>
      <c r="I18" s="182">
        <v>26766350.685599998</v>
      </c>
      <c r="J18" s="182">
        <v>0</v>
      </c>
      <c r="K18" s="182">
        <v>0</v>
      </c>
      <c r="L18" s="182">
        <v>0</v>
      </c>
      <c r="M18" s="182">
        <v>0</v>
      </c>
      <c r="N18" s="182">
        <v>0</v>
      </c>
      <c r="O18" s="182">
        <v>0</v>
      </c>
      <c r="P18" s="182">
        <v>10375087.662620001</v>
      </c>
    </row>
    <row r="19" spans="1:16" x14ac:dyDescent="0.35">
      <c r="A19" s="521" t="s">
        <v>711</v>
      </c>
      <c r="B19" s="522" t="s">
        <v>712</v>
      </c>
      <c r="C19" s="182">
        <v>4048684.0554899997</v>
      </c>
      <c r="D19" s="182">
        <v>0</v>
      </c>
      <c r="E19" s="182">
        <v>0</v>
      </c>
      <c r="F19" s="182">
        <v>0</v>
      </c>
      <c r="G19" s="182">
        <v>0</v>
      </c>
      <c r="H19" s="182">
        <v>0</v>
      </c>
      <c r="I19" s="182">
        <v>0</v>
      </c>
      <c r="J19" s="182">
        <v>0</v>
      </c>
      <c r="K19" s="182">
        <v>0</v>
      </c>
      <c r="L19" s="182">
        <v>0</v>
      </c>
      <c r="M19" s="182">
        <v>0</v>
      </c>
      <c r="N19" s="182">
        <v>0</v>
      </c>
      <c r="O19" s="182">
        <v>0</v>
      </c>
      <c r="P19" s="182">
        <v>1550274.1996900002</v>
      </c>
    </row>
    <row r="20" spans="1:16" x14ac:dyDescent="0.35">
      <c r="A20" s="521" t="s">
        <v>713</v>
      </c>
      <c r="B20" s="522" t="s">
        <v>714</v>
      </c>
      <c r="C20" s="182">
        <v>0</v>
      </c>
      <c r="D20" s="182">
        <v>0</v>
      </c>
      <c r="E20" s="182">
        <v>0</v>
      </c>
      <c r="F20" s="182">
        <v>0</v>
      </c>
      <c r="G20" s="182">
        <v>0</v>
      </c>
      <c r="H20" s="182">
        <v>0</v>
      </c>
      <c r="I20" s="182">
        <v>0</v>
      </c>
      <c r="J20" s="182">
        <v>0</v>
      </c>
      <c r="K20" s="182">
        <v>0</v>
      </c>
      <c r="L20" s="182">
        <v>0</v>
      </c>
      <c r="M20" s="182">
        <v>0</v>
      </c>
      <c r="N20" s="182">
        <v>0</v>
      </c>
      <c r="O20" s="182">
        <v>0</v>
      </c>
      <c r="P20" s="182">
        <v>0</v>
      </c>
    </row>
    <row r="21" spans="1:16" x14ac:dyDescent="0.35">
      <c r="A21" s="521" t="s">
        <v>715</v>
      </c>
      <c r="B21" s="522" t="s">
        <v>716</v>
      </c>
      <c r="C21" s="182">
        <v>0</v>
      </c>
      <c r="D21" s="182">
        <v>0</v>
      </c>
      <c r="E21" s="182">
        <v>0</v>
      </c>
      <c r="F21" s="182">
        <v>0</v>
      </c>
      <c r="G21" s="182">
        <v>0</v>
      </c>
      <c r="H21" s="182">
        <v>0</v>
      </c>
      <c r="I21" s="182">
        <v>0</v>
      </c>
      <c r="J21" s="182">
        <v>0</v>
      </c>
      <c r="K21" s="182">
        <v>0</v>
      </c>
      <c r="L21" s="182">
        <v>0</v>
      </c>
      <c r="M21" s="182">
        <v>0</v>
      </c>
      <c r="N21" s="182">
        <v>0</v>
      </c>
      <c r="O21" s="182">
        <v>0</v>
      </c>
      <c r="P21" s="182">
        <v>0</v>
      </c>
    </row>
    <row r="22" spans="1:16" x14ac:dyDescent="0.35">
      <c r="A22" s="523">
        <v>5</v>
      </c>
      <c r="B22" s="450" t="s">
        <v>38</v>
      </c>
      <c r="C22" s="358">
        <v>42161145.743309997</v>
      </c>
      <c r="D22" s="358">
        <v>0</v>
      </c>
      <c r="E22" s="358">
        <v>0</v>
      </c>
      <c r="F22" s="358">
        <v>26808803.646430001</v>
      </c>
      <c r="G22" s="358">
        <v>0</v>
      </c>
      <c r="H22" s="358">
        <v>0</v>
      </c>
      <c r="I22" s="358">
        <v>26808803.646430001</v>
      </c>
      <c r="J22" s="358">
        <v>0</v>
      </c>
      <c r="K22" s="358">
        <v>0</v>
      </c>
      <c r="L22" s="358">
        <v>0</v>
      </c>
      <c r="M22" s="358">
        <v>0</v>
      </c>
      <c r="N22" s="358">
        <v>0</v>
      </c>
      <c r="O22" s="358">
        <v>0</v>
      </c>
      <c r="P22" s="358">
        <v>11944861.82934</v>
      </c>
    </row>
    <row r="23" spans="1:16" x14ac:dyDescent="0.35">
      <c r="B23" s="2" t="s">
        <v>39</v>
      </c>
    </row>
  </sheetData>
  <sheetProtection algorithmName="SHA-512" hashValue="73HUiPtNPG4Ux6txErzGaVg+mxyiH7rdfImkanq3Ky24AAZSK2mNebgKLYVBT08MiLrb95OZmkD9Ao9nApft6Q==" saltValue="TzPlZfwx3CfF/LPz/WkYVw==" spinCount="100000" sheet="1" objects="1" scenarios="1"/>
  <mergeCells count="13">
    <mergeCell ref="I7:I8"/>
    <mergeCell ref="M7:M8"/>
    <mergeCell ref="N7:N8"/>
    <mergeCell ref="A5:B9"/>
    <mergeCell ref="C5:C7"/>
    <mergeCell ref="D5:N5"/>
    <mergeCell ref="O5:P5"/>
    <mergeCell ref="D6:L6"/>
    <mergeCell ref="M6:N6"/>
    <mergeCell ref="O6:O8"/>
    <mergeCell ref="P6:P8"/>
    <mergeCell ref="D7:D8"/>
    <mergeCell ref="E7:E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dimension ref="A1:G51"/>
  <sheetViews>
    <sheetView workbookViewId="0"/>
  </sheetViews>
  <sheetFormatPr defaultRowHeight="13.5" x14ac:dyDescent="0.35"/>
  <cols>
    <col min="1" max="1" width="5" style="1" customWidth="1"/>
    <col min="2" max="2" width="55" style="1" customWidth="1"/>
    <col min="3" max="7" width="12.69921875" style="1" customWidth="1"/>
    <col min="8" max="16384" width="8.796875" style="1"/>
  </cols>
  <sheetData>
    <row r="1" spans="1:7" ht="15.5" x14ac:dyDescent="0.35">
      <c r="A1" s="47" t="s">
        <v>59</v>
      </c>
      <c r="B1" s="28"/>
      <c r="C1" s="29"/>
      <c r="D1" s="30"/>
      <c r="E1" s="30"/>
      <c r="F1" s="30"/>
      <c r="G1" s="31" t="s">
        <v>17</v>
      </c>
    </row>
    <row r="2" spans="1:7" x14ac:dyDescent="0.35">
      <c r="A2" s="32"/>
      <c r="B2" s="30"/>
      <c r="C2" s="30"/>
      <c r="D2" s="30"/>
      <c r="E2" s="30"/>
      <c r="F2" s="30"/>
      <c r="G2" s="31" t="s">
        <v>18</v>
      </c>
    </row>
    <row r="3" spans="1:7" x14ac:dyDescent="0.35">
      <c r="A3" s="11"/>
      <c r="B3" s="11"/>
      <c r="C3" s="48">
        <v>44377</v>
      </c>
      <c r="D3" s="48">
        <v>44286</v>
      </c>
      <c r="E3" s="48">
        <v>44196</v>
      </c>
      <c r="F3" s="48">
        <v>44104</v>
      </c>
      <c r="G3" s="48">
        <v>44012</v>
      </c>
    </row>
    <row r="4" spans="1:7" x14ac:dyDescent="0.35">
      <c r="A4" s="49"/>
      <c r="B4" s="50"/>
      <c r="C4" s="14" t="s">
        <v>0</v>
      </c>
      <c r="D4" s="14" t="s">
        <v>1</v>
      </c>
      <c r="E4" s="14" t="s">
        <v>2</v>
      </c>
      <c r="F4" s="14" t="s">
        <v>3</v>
      </c>
      <c r="G4" s="14" t="s">
        <v>4</v>
      </c>
    </row>
    <row r="5" spans="1:7" x14ac:dyDescent="0.35">
      <c r="A5" s="51"/>
      <c r="B5" s="52"/>
      <c r="C5" s="14" t="s">
        <v>60</v>
      </c>
      <c r="D5" s="14" t="s">
        <v>61</v>
      </c>
      <c r="E5" s="14" t="s">
        <v>62</v>
      </c>
      <c r="F5" s="14" t="s">
        <v>63</v>
      </c>
      <c r="G5" s="14" t="s">
        <v>64</v>
      </c>
    </row>
    <row r="6" spans="1:7" x14ac:dyDescent="0.35">
      <c r="A6" s="53"/>
      <c r="B6" s="54" t="s">
        <v>65</v>
      </c>
      <c r="C6" s="55"/>
      <c r="D6" s="55"/>
      <c r="E6" s="55"/>
      <c r="F6" s="55"/>
      <c r="G6" s="56"/>
    </row>
    <row r="7" spans="1:7" x14ac:dyDescent="0.35">
      <c r="A7" s="57">
        <v>1</v>
      </c>
      <c r="B7" s="58" t="s">
        <v>66</v>
      </c>
      <c r="C7" s="59">
        <v>7921101</v>
      </c>
      <c r="D7" s="59">
        <v>8171010</v>
      </c>
      <c r="E7" s="59">
        <v>8438996</v>
      </c>
      <c r="F7" s="59">
        <v>8540672</v>
      </c>
      <c r="G7" s="59">
        <v>8482785</v>
      </c>
    </row>
    <row r="8" spans="1:7" x14ac:dyDescent="0.35">
      <c r="A8" s="57">
        <v>2</v>
      </c>
      <c r="B8" s="58" t="s">
        <v>67</v>
      </c>
      <c r="C8" s="59">
        <v>7921101</v>
      </c>
      <c r="D8" s="59">
        <v>8171010</v>
      </c>
      <c r="E8" s="59">
        <v>8438996</v>
      </c>
      <c r="F8" s="59">
        <v>8540672</v>
      </c>
      <c r="G8" s="59">
        <v>8482785</v>
      </c>
    </row>
    <row r="9" spans="1:7" x14ac:dyDescent="0.35">
      <c r="A9" s="57">
        <v>3</v>
      </c>
      <c r="B9" s="58" t="s">
        <v>68</v>
      </c>
      <c r="C9" s="59">
        <v>9451101</v>
      </c>
      <c r="D9" s="59">
        <v>9701010</v>
      </c>
      <c r="E9" s="59">
        <v>9968996</v>
      </c>
      <c r="F9" s="59">
        <v>10070672</v>
      </c>
      <c r="G9" s="59">
        <v>10012785</v>
      </c>
    </row>
    <row r="10" spans="1:7" x14ac:dyDescent="0.35">
      <c r="A10" s="60"/>
      <c r="B10" s="61" t="s">
        <v>69</v>
      </c>
      <c r="C10" s="62"/>
      <c r="D10" s="62"/>
      <c r="E10" s="62"/>
      <c r="F10" s="62"/>
      <c r="G10" s="63"/>
    </row>
    <row r="11" spans="1:7" x14ac:dyDescent="0.35">
      <c r="A11" s="57">
        <v>4</v>
      </c>
      <c r="B11" s="64" t="s">
        <v>41</v>
      </c>
      <c r="C11" s="59">
        <v>50677541</v>
      </c>
      <c r="D11" s="59">
        <v>50078103</v>
      </c>
      <c r="E11" s="59">
        <v>50428056</v>
      </c>
      <c r="F11" s="59">
        <v>50305396</v>
      </c>
      <c r="G11" s="59">
        <v>50007068</v>
      </c>
    </row>
    <row r="12" spans="1:7" x14ac:dyDescent="0.35">
      <c r="A12" s="60"/>
      <c r="B12" s="61" t="s">
        <v>70</v>
      </c>
      <c r="C12" s="62"/>
      <c r="D12" s="62"/>
      <c r="E12" s="62"/>
      <c r="F12" s="62"/>
      <c r="G12" s="63"/>
    </row>
    <row r="13" spans="1:7" x14ac:dyDescent="0.35">
      <c r="A13" s="57">
        <v>5</v>
      </c>
      <c r="B13" s="64" t="s">
        <v>381</v>
      </c>
      <c r="C13" s="65">
        <v>0.15629999999999999</v>
      </c>
      <c r="D13" s="65">
        <f>D8/D11</f>
        <v>0.16316532597091388</v>
      </c>
      <c r="E13" s="65">
        <v>0.16500000000000001</v>
      </c>
      <c r="F13" s="65">
        <v>0.16980000000000001</v>
      </c>
      <c r="G13" s="65">
        <v>0.1696</v>
      </c>
    </row>
    <row r="14" spans="1:7" x14ac:dyDescent="0.35">
      <c r="A14" s="57">
        <v>6</v>
      </c>
      <c r="B14" s="64" t="s">
        <v>71</v>
      </c>
      <c r="C14" s="65">
        <v>0.15629999999999999</v>
      </c>
      <c r="D14" s="65">
        <f>D13</f>
        <v>0.16316532597091388</v>
      </c>
      <c r="E14" s="65">
        <v>0.16500000000000001</v>
      </c>
      <c r="F14" s="65">
        <v>0.16980000000000001</v>
      </c>
      <c r="G14" s="65">
        <v>0.1696</v>
      </c>
    </row>
    <row r="15" spans="1:7" x14ac:dyDescent="0.35">
      <c r="A15" s="57">
        <v>7</v>
      </c>
      <c r="B15" s="64" t="s">
        <v>72</v>
      </c>
      <c r="C15" s="65">
        <v>0.1865</v>
      </c>
      <c r="D15" s="65">
        <f>D9/D11</f>
        <v>0.19371760148342679</v>
      </c>
      <c r="E15" s="65">
        <v>0.19489999999999999</v>
      </c>
      <c r="F15" s="65">
        <v>0.20019999999999999</v>
      </c>
      <c r="G15" s="65">
        <v>0.20019999999999999</v>
      </c>
    </row>
    <row r="16" spans="1:7" ht="25.5" customHeight="1" x14ac:dyDescent="0.35">
      <c r="A16" s="60"/>
      <c r="B16" s="66" t="s">
        <v>73</v>
      </c>
      <c r="C16" s="67"/>
      <c r="D16" s="67"/>
      <c r="E16" s="67"/>
      <c r="F16" s="67"/>
      <c r="G16" s="68"/>
    </row>
    <row r="17" spans="1:7" ht="26" x14ac:dyDescent="0.35">
      <c r="A17" s="57" t="s">
        <v>74</v>
      </c>
      <c r="B17" s="69" t="s">
        <v>75</v>
      </c>
      <c r="C17" s="65">
        <v>3.3500000000000002E-2</v>
      </c>
      <c r="D17" s="65">
        <v>3.3500000000000002E-2</v>
      </c>
      <c r="E17" s="65">
        <v>3.3500000000000002E-2</v>
      </c>
      <c r="F17" s="65">
        <v>4.87E-2</v>
      </c>
      <c r="G17" s="65">
        <v>4.87E-2</v>
      </c>
    </row>
    <row r="18" spans="1:7" ht="26" x14ac:dyDescent="0.35">
      <c r="A18" s="57" t="s">
        <v>76</v>
      </c>
      <c r="B18" s="69" t="s">
        <v>77</v>
      </c>
      <c r="C18" s="65">
        <v>1.8800000000000001E-2</v>
      </c>
      <c r="D18" s="65">
        <v>1.8800000000000001E-2</v>
      </c>
      <c r="E18" s="65">
        <v>1.8800000000000001E-2</v>
      </c>
      <c r="F18" s="65">
        <v>2.7300000000000001E-2</v>
      </c>
      <c r="G18" s="65">
        <v>2.7300000000000001E-2</v>
      </c>
    </row>
    <row r="19" spans="1:7" ht="26" x14ac:dyDescent="0.35">
      <c r="A19" s="57" t="s">
        <v>78</v>
      </c>
      <c r="B19" s="69" t="s">
        <v>79</v>
      </c>
      <c r="C19" s="65">
        <v>2.52E-2</v>
      </c>
      <c r="D19" s="65">
        <v>2.52E-2</v>
      </c>
      <c r="E19" s="65">
        <v>2.52E-2</v>
      </c>
      <c r="F19" s="65">
        <v>3.6499999999999998E-2</v>
      </c>
      <c r="G19" s="65">
        <v>3.6499999999999998E-2</v>
      </c>
    </row>
    <row r="20" spans="1:7" ht="26" x14ac:dyDescent="0.35">
      <c r="A20" s="57" t="s">
        <v>80</v>
      </c>
      <c r="B20" s="69" t="s">
        <v>81</v>
      </c>
      <c r="C20" s="65">
        <v>3.3500000000000002E-2</v>
      </c>
      <c r="D20" s="65">
        <v>3.3500000000000002E-2</v>
      </c>
      <c r="E20" s="65">
        <v>3.3500000000000002E-2</v>
      </c>
      <c r="F20" s="65">
        <v>4.87E-2</v>
      </c>
      <c r="G20" s="65">
        <v>4.87E-2</v>
      </c>
    </row>
    <row r="21" spans="1:7" x14ac:dyDescent="0.35">
      <c r="A21" s="60"/>
      <c r="B21" s="66" t="s">
        <v>82</v>
      </c>
      <c r="C21" s="67"/>
      <c r="D21" s="67"/>
      <c r="E21" s="67"/>
      <c r="F21" s="67"/>
      <c r="G21" s="68"/>
    </row>
    <row r="22" spans="1:7" x14ac:dyDescent="0.35">
      <c r="A22" s="57">
        <v>8</v>
      </c>
      <c r="B22" s="64" t="s">
        <v>83</v>
      </c>
      <c r="C22" s="65">
        <v>2.5000000000000001E-2</v>
      </c>
      <c r="D22" s="65">
        <v>2.5000000000000001E-2</v>
      </c>
      <c r="E22" s="65">
        <v>2.5000000000000001E-2</v>
      </c>
      <c r="F22" s="65">
        <v>2.5000000000000001E-2</v>
      </c>
      <c r="G22" s="65">
        <v>2.5000000000000001E-2</v>
      </c>
    </row>
    <row r="23" spans="1:7" ht="26" x14ac:dyDescent="0.35">
      <c r="A23" s="57" t="s">
        <v>84</v>
      </c>
      <c r="B23" s="64" t="s">
        <v>85</v>
      </c>
      <c r="C23" s="85">
        <v>0</v>
      </c>
      <c r="D23" s="85">
        <v>0</v>
      </c>
      <c r="E23" s="85">
        <v>0</v>
      </c>
      <c r="F23" s="85">
        <v>0</v>
      </c>
      <c r="G23" s="85">
        <v>0</v>
      </c>
    </row>
    <row r="24" spans="1:7" x14ac:dyDescent="0.35">
      <c r="A24" s="57">
        <v>9</v>
      </c>
      <c r="B24" s="64" t="s">
        <v>86</v>
      </c>
      <c r="C24" s="85">
        <v>0</v>
      </c>
      <c r="D24" s="85">
        <v>0</v>
      </c>
      <c r="E24" s="85">
        <v>0</v>
      </c>
      <c r="F24" s="85">
        <v>0</v>
      </c>
      <c r="G24" s="85">
        <v>0</v>
      </c>
    </row>
    <row r="25" spans="1:7" ht="26" x14ac:dyDescent="0.35">
      <c r="A25" s="57" t="s">
        <v>87</v>
      </c>
      <c r="B25" s="64" t="s">
        <v>88</v>
      </c>
      <c r="C25" s="85">
        <v>0</v>
      </c>
      <c r="D25" s="85">
        <v>0</v>
      </c>
      <c r="E25" s="85">
        <v>0</v>
      </c>
      <c r="F25" s="85">
        <v>0</v>
      </c>
      <c r="G25" s="85">
        <v>0</v>
      </c>
    </row>
    <row r="26" spans="1:7" x14ac:dyDescent="0.35">
      <c r="A26" s="57">
        <v>10</v>
      </c>
      <c r="B26" s="64" t="s">
        <v>89</v>
      </c>
      <c r="C26" s="85">
        <v>0</v>
      </c>
      <c r="D26" s="85">
        <v>0</v>
      </c>
      <c r="E26" s="85">
        <v>0</v>
      </c>
      <c r="F26" s="85">
        <v>0</v>
      </c>
      <c r="G26" s="85">
        <v>0</v>
      </c>
    </row>
    <row r="27" spans="1:7" ht="26" x14ac:dyDescent="0.35">
      <c r="A27" s="57" t="s">
        <v>90</v>
      </c>
      <c r="B27" s="69" t="s">
        <v>91</v>
      </c>
      <c r="C27" s="65">
        <v>2.5000000000000001E-3</v>
      </c>
      <c r="D27" s="65">
        <v>2.5000000000000001E-3</v>
      </c>
      <c r="E27" s="65">
        <v>2.5000000000000001E-3</v>
      </c>
      <c r="F27" s="85">
        <v>0</v>
      </c>
      <c r="G27" s="85">
        <v>0</v>
      </c>
    </row>
    <row r="28" spans="1:7" x14ac:dyDescent="0.35">
      <c r="A28" s="57">
        <v>11</v>
      </c>
      <c r="B28" s="64" t="s">
        <v>92</v>
      </c>
      <c r="C28" s="65">
        <v>2.75E-2</v>
      </c>
      <c r="D28" s="65">
        <v>2.75E-2</v>
      </c>
      <c r="E28" s="65">
        <v>2.75E-2</v>
      </c>
      <c r="F28" s="65">
        <v>2.5000000000000001E-2</v>
      </c>
      <c r="G28" s="65">
        <v>2.5000000000000001E-2</v>
      </c>
    </row>
    <row r="29" spans="1:7" ht="26" x14ac:dyDescent="0.35">
      <c r="A29" s="57" t="s">
        <v>93</v>
      </c>
      <c r="B29" s="64" t="s">
        <v>94</v>
      </c>
      <c r="C29" s="65">
        <v>0.14099999999999999</v>
      </c>
      <c r="D29" s="65">
        <v>0.14099999999999999</v>
      </c>
      <c r="E29" s="65">
        <v>0.14099999999999999</v>
      </c>
      <c r="F29" s="65">
        <v>0.1537</v>
      </c>
      <c r="G29" s="65">
        <v>0.1537</v>
      </c>
    </row>
    <row r="30" spans="1:7" ht="26" x14ac:dyDescent="0.35">
      <c r="A30" s="57">
        <v>12</v>
      </c>
      <c r="B30" s="64" t="s">
        <v>95</v>
      </c>
      <c r="C30" s="65">
        <v>6.5000000000000002E-2</v>
      </c>
      <c r="D30" s="65">
        <v>7.1900000000000006E-2</v>
      </c>
      <c r="E30" s="65">
        <v>7.3700000000000002E-2</v>
      </c>
      <c r="F30" s="65">
        <v>7.2499999999999995E-2</v>
      </c>
      <c r="G30" s="65">
        <v>7.2300000000000003E-2</v>
      </c>
    </row>
    <row r="31" spans="1:7" x14ac:dyDescent="0.35">
      <c r="A31" s="60"/>
      <c r="B31" s="61" t="s">
        <v>96</v>
      </c>
      <c r="C31" s="62"/>
      <c r="D31" s="62"/>
      <c r="E31" s="62"/>
      <c r="F31" s="62"/>
      <c r="G31" s="63"/>
    </row>
    <row r="32" spans="1:7" x14ac:dyDescent="0.35">
      <c r="A32" s="57">
        <v>13</v>
      </c>
      <c r="B32" s="70" t="s">
        <v>97</v>
      </c>
      <c r="C32" s="59">
        <v>107485614</v>
      </c>
      <c r="D32" s="59">
        <v>107266307</v>
      </c>
      <c r="E32" s="59">
        <v>101643044</v>
      </c>
      <c r="F32" s="59">
        <v>105748356</v>
      </c>
      <c r="G32" s="59">
        <v>105676689</v>
      </c>
    </row>
    <row r="33" spans="1:7" x14ac:dyDescent="0.35">
      <c r="A33" s="71">
        <v>14</v>
      </c>
      <c r="B33" s="72" t="s">
        <v>98</v>
      </c>
      <c r="C33" s="65">
        <v>7.3700000000000002E-2</v>
      </c>
      <c r="D33" s="65">
        <v>7.6200000000000004E-2</v>
      </c>
      <c r="E33" s="65">
        <v>8.3000000000000004E-2</v>
      </c>
      <c r="F33" s="65">
        <v>8.0799999999999997E-2</v>
      </c>
      <c r="G33" s="65">
        <v>8.0299999999999996E-2</v>
      </c>
    </row>
    <row r="34" spans="1:7" x14ac:dyDescent="0.35">
      <c r="A34" s="60"/>
      <c r="B34" s="54" t="s">
        <v>99</v>
      </c>
      <c r="C34" s="67"/>
      <c r="D34" s="67"/>
      <c r="E34" s="67"/>
      <c r="F34" s="67"/>
      <c r="G34" s="68"/>
    </row>
    <row r="35" spans="1:7" ht="26" x14ac:dyDescent="0.35">
      <c r="A35" s="71" t="s">
        <v>100</v>
      </c>
      <c r="B35" s="69" t="s">
        <v>101</v>
      </c>
      <c r="C35" s="85">
        <v>0</v>
      </c>
      <c r="D35" s="85">
        <v>0</v>
      </c>
      <c r="E35" s="85">
        <v>0</v>
      </c>
      <c r="F35" s="85">
        <v>0</v>
      </c>
      <c r="G35" s="85">
        <v>0</v>
      </c>
    </row>
    <row r="36" spans="1:7" ht="26" x14ac:dyDescent="0.35">
      <c r="A36" s="71" t="s">
        <v>102</v>
      </c>
      <c r="B36" s="69" t="s">
        <v>77</v>
      </c>
      <c r="C36" s="85">
        <v>0</v>
      </c>
      <c r="D36" s="85">
        <v>0</v>
      </c>
      <c r="E36" s="85">
        <v>0</v>
      </c>
      <c r="F36" s="85">
        <v>0</v>
      </c>
      <c r="G36" s="85">
        <v>0</v>
      </c>
    </row>
    <row r="37" spans="1:7" ht="26" x14ac:dyDescent="0.35">
      <c r="A37" s="71" t="s">
        <v>103</v>
      </c>
      <c r="B37" s="69" t="s">
        <v>104</v>
      </c>
      <c r="C37" s="85">
        <v>0</v>
      </c>
      <c r="D37" s="85">
        <v>0</v>
      </c>
      <c r="E37" s="85">
        <v>0</v>
      </c>
      <c r="F37" s="85">
        <v>0</v>
      </c>
      <c r="G37" s="85">
        <v>0</v>
      </c>
    </row>
    <row r="38" spans="1:7" x14ac:dyDescent="0.35">
      <c r="A38" s="60"/>
      <c r="B38" s="66" t="s">
        <v>105</v>
      </c>
      <c r="C38" s="67"/>
      <c r="D38" s="67"/>
      <c r="E38" s="67"/>
      <c r="F38" s="67"/>
      <c r="G38" s="68"/>
    </row>
    <row r="39" spans="1:7" ht="26" x14ac:dyDescent="0.35">
      <c r="A39" s="71" t="s">
        <v>106</v>
      </c>
      <c r="B39" s="74" t="s">
        <v>107</v>
      </c>
      <c r="C39" s="85">
        <v>0</v>
      </c>
      <c r="D39" s="85">
        <v>0</v>
      </c>
      <c r="E39" s="85">
        <v>0</v>
      </c>
      <c r="F39" s="85">
        <v>0</v>
      </c>
      <c r="G39" s="85">
        <v>0</v>
      </c>
    </row>
    <row r="40" spans="1:7" ht="26" x14ac:dyDescent="0.35">
      <c r="A40" s="71" t="s">
        <v>108</v>
      </c>
      <c r="B40" s="74" t="s">
        <v>109</v>
      </c>
      <c r="C40" s="73">
        <v>0.03</v>
      </c>
      <c r="D40" s="85">
        <v>0</v>
      </c>
      <c r="E40" s="85">
        <v>0</v>
      </c>
      <c r="F40" s="85">
        <v>0</v>
      </c>
      <c r="G40" s="85">
        <v>0</v>
      </c>
    </row>
    <row r="41" spans="1:7" x14ac:dyDescent="0.35">
      <c r="A41" s="60"/>
      <c r="B41" s="61" t="s">
        <v>110</v>
      </c>
      <c r="C41" s="62"/>
      <c r="D41" s="62"/>
      <c r="E41" s="62"/>
      <c r="F41" s="62"/>
      <c r="G41" s="63"/>
    </row>
    <row r="42" spans="1:7" ht="26" x14ac:dyDescent="0.35">
      <c r="A42" s="57">
        <v>15</v>
      </c>
      <c r="B42" s="70" t="s">
        <v>111</v>
      </c>
      <c r="C42" s="59">
        <v>23865903.455333333</v>
      </c>
      <c r="D42" s="59">
        <v>23387801.852000002</v>
      </c>
      <c r="E42" s="59">
        <v>20695270.259</v>
      </c>
      <c r="F42" s="59">
        <v>25441509.512666669</v>
      </c>
      <c r="G42" s="85">
        <v>0</v>
      </c>
    </row>
    <row r="43" spans="1:7" ht="26" x14ac:dyDescent="0.35">
      <c r="A43" s="71" t="s">
        <v>112</v>
      </c>
      <c r="B43" s="72" t="s">
        <v>113</v>
      </c>
      <c r="C43" s="59">
        <v>15491107.297</v>
      </c>
      <c r="D43" s="59">
        <v>15057451.552666666</v>
      </c>
      <c r="E43" s="59">
        <v>14400361.270333335</v>
      </c>
      <c r="F43" s="59">
        <v>15654815.137</v>
      </c>
      <c r="G43" s="85">
        <v>0</v>
      </c>
    </row>
    <row r="44" spans="1:7" ht="26" x14ac:dyDescent="0.35">
      <c r="A44" s="71" t="s">
        <v>114</v>
      </c>
      <c r="B44" s="72" t="s">
        <v>115</v>
      </c>
      <c r="C44" s="59">
        <v>1949374.423</v>
      </c>
      <c r="D44" s="59">
        <v>2007933.2323333332</v>
      </c>
      <c r="E44" s="59">
        <v>1867581.7677442988</v>
      </c>
      <c r="F44" s="59">
        <v>1854474.4959801473</v>
      </c>
      <c r="G44" s="85">
        <v>0</v>
      </c>
    </row>
    <row r="45" spans="1:7" x14ac:dyDescent="0.35">
      <c r="A45" s="57">
        <v>16</v>
      </c>
      <c r="B45" s="70" t="s">
        <v>116</v>
      </c>
      <c r="C45" s="59">
        <v>13541732.874</v>
      </c>
      <c r="D45" s="59">
        <v>13049518.320333334</v>
      </c>
      <c r="E45" s="59">
        <v>12532779.502589036</v>
      </c>
      <c r="F45" s="59">
        <v>13800340.641019851</v>
      </c>
      <c r="G45" s="85">
        <v>0</v>
      </c>
    </row>
    <row r="46" spans="1:7" x14ac:dyDescent="0.35">
      <c r="A46" s="57">
        <v>17</v>
      </c>
      <c r="B46" s="70" t="s">
        <v>117</v>
      </c>
      <c r="C46" s="75">
        <v>1.7626610300020655</v>
      </c>
      <c r="D46" s="75">
        <v>1.7920941110440278</v>
      </c>
      <c r="E46" s="75">
        <v>1.6499621807566436</v>
      </c>
      <c r="F46" s="75">
        <v>1.8439823215962718</v>
      </c>
      <c r="G46" s="85">
        <v>0</v>
      </c>
    </row>
    <row r="47" spans="1:7" x14ac:dyDescent="0.35">
      <c r="A47" s="60"/>
      <c r="B47" s="61" t="s">
        <v>118</v>
      </c>
      <c r="C47" s="62"/>
      <c r="D47" s="62"/>
      <c r="E47" s="62"/>
      <c r="F47" s="62"/>
      <c r="G47" s="63"/>
    </row>
    <row r="48" spans="1:7" x14ac:dyDescent="0.35">
      <c r="A48" s="57">
        <v>18</v>
      </c>
      <c r="B48" s="70" t="s">
        <v>119</v>
      </c>
      <c r="C48" s="59">
        <v>89417951.770500004</v>
      </c>
      <c r="D48" s="85">
        <v>0</v>
      </c>
      <c r="E48" s="85">
        <v>0</v>
      </c>
      <c r="F48" s="85">
        <v>0</v>
      </c>
      <c r="G48" s="85">
        <v>0</v>
      </c>
    </row>
    <row r="49" spans="1:7" x14ac:dyDescent="0.35">
      <c r="A49" s="57">
        <v>19</v>
      </c>
      <c r="B49" s="76" t="s">
        <v>120</v>
      </c>
      <c r="C49" s="59">
        <v>60780648.991599999</v>
      </c>
      <c r="D49" s="85">
        <v>0</v>
      </c>
      <c r="E49" s="85">
        <v>0</v>
      </c>
      <c r="F49" s="85">
        <v>0</v>
      </c>
      <c r="G49" s="85">
        <v>0</v>
      </c>
    </row>
    <row r="50" spans="1:7" x14ac:dyDescent="0.35">
      <c r="A50" s="57">
        <v>20</v>
      </c>
      <c r="B50" s="70" t="s">
        <v>121</v>
      </c>
      <c r="C50" s="75">
        <v>1.4711582264094898</v>
      </c>
      <c r="D50" s="85">
        <v>0</v>
      </c>
      <c r="E50" s="85">
        <v>0</v>
      </c>
      <c r="F50" s="85">
        <v>0</v>
      </c>
      <c r="G50" s="85">
        <v>0</v>
      </c>
    </row>
    <row r="51" spans="1:7" x14ac:dyDescent="0.35">
      <c r="A51" s="2" t="s">
        <v>39</v>
      </c>
      <c r="B51" s="30"/>
      <c r="C51" s="30"/>
      <c r="D51" s="30"/>
      <c r="E51" s="30"/>
      <c r="F51" s="30"/>
      <c r="G51" s="30"/>
    </row>
  </sheetData>
  <sheetProtection algorithmName="SHA-512" hashValue="yJmNR3eEtlQq6lbjZmFB7J7pxcJTCx7CAa3P27X5ama8bNUh+lfPWwujbm5AiWD4YVEAQsce1I7V9VAKUOxNwQ==" saltValue="lvq925frcBpwJl103KDYHg==" spinCount="100000" sheet="1" objects="1" scenarios="1"/>
  <mergeCells count="10">
    <mergeCell ref="B34:G34"/>
    <mergeCell ref="B38:G38"/>
    <mergeCell ref="B41:G41"/>
    <mergeCell ref="B47:G47"/>
    <mergeCell ref="B6:G6"/>
    <mergeCell ref="B10:G10"/>
    <mergeCell ref="B12:G12"/>
    <mergeCell ref="B16:G16"/>
    <mergeCell ref="B21:G21"/>
    <mergeCell ref="B31:G31"/>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dimension ref="B2:D16"/>
  <sheetViews>
    <sheetView workbookViewId="0"/>
  </sheetViews>
  <sheetFormatPr defaultRowHeight="13" x14ac:dyDescent="0.3"/>
  <cols>
    <col min="1" max="2" width="8.796875" style="11"/>
    <col min="3" max="3" width="66.19921875" style="11" customWidth="1"/>
    <col min="4" max="4" width="37.69921875" style="11" customWidth="1"/>
    <col min="5" max="16384" width="8.796875" style="11"/>
  </cols>
  <sheetData>
    <row r="2" spans="2:4" ht="15.5" x14ac:dyDescent="0.35">
      <c r="B2" s="47" t="s">
        <v>44</v>
      </c>
      <c r="C2" s="209"/>
      <c r="D2" s="209"/>
    </row>
    <row r="3" spans="2:4" ht="14.5" x14ac:dyDescent="0.35">
      <c r="B3" s="20"/>
      <c r="C3" s="29">
        <v>44377</v>
      </c>
      <c r="D3" s="3" t="s">
        <v>17</v>
      </c>
    </row>
    <row r="4" spans="2:4" ht="14.5" x14ac:dyDescent="0.35">
      <c r="B4" s="20"/>
      <c r="C4" s="7"/>
      <c r="D4" s="3" t="s">
        <v>18</v>
      </c>
    </row>
    <row r="5" spans="2:4" x14ac:dyDescent="0.3">
      <c r="B5" s="524"/>
      <c r="C5" s="524"/>
      <c r="D5" s="482" t="s">
        <v>45</v>
      </c>
    </row>
    <row r="6" spans="2:4" x14ac:dyDescent="0.3">
      <c r="C6" s="524"/>
      <c r="D6" s="482" t="s">
        <v>0</v>
      </c>
    </row>
    <row r="7" spans="2:4" ht="26" x14ac:dyDescent="0.3">
      <c r="B7" s="178">
        <v>1</v>
      </c>
      <c r="C7" s="450" t="s">
        <v>46</v>
      </c>
      <c r="D7" s="525">
        <v>10393558.172990851</v>
      </c>
    </row>
    <row r="8" spans="2:4" x14ac:dyDescent="0.3">
      <c r="B8" s="482">
        <v>2</v>
      </c>
      <c r="C8" s="526" t="s">
        <v>47</v>
      </c>
      <c r="D8" s="525">
        <v>341982.03191248322</v>
      </c>
    </row>
    <row r="9" spans="2:4" x14ac:dyDescent="0.3">
      <c r="B9" s="482">
        <v>3</v>
      </c>
      <c r="C9" s="526" t="s">
        <v>48</v>
      </c>
      <c r="D9" s="525">
        <v>-730948.4321958021</v>
      </c>
    </row>
    <row r="10" spans="2:4" x14ac:dyDescent="0.3">
      <c r="B10" s="482">
        <v>4</v>
      </c>
      <c r="C10" s="526" t="s">
        <v>49</v>
      </c>
      <c r="D10" s="525">
        <v>2039593.9784070284</v>
      </c>
    </row>
    <row r="11" spans="2:4" x14ac:dyDescent="0.3">
      <c r="B11" s="482">
        <v>5</v>
      </c>
      <c r="C11" s="526" t="s">
        <v>50</v>
      </c>
      <c r="D11" s="525"/>
    </row>
    <row r="12" spans="2:4" x14ac:dyDescent="0.3">
      <c r="B12" s="482">
        <v>6</v>
      </c>
      <c r="C12" s="526" t="s">
        <v>51</v>
      </c>
      <c r="D12" s="525"/>
    </row>
    <row r="13" spans="2:4" x14ac:dyDescent="0.3">
      <c r="B13" s="482">
        <v>7</v>
      </c>
      <c r="C13" s="526" t="s">
        <v>52</v>
      </c>
      <c r="D13" s="525">
        <v>-88416.559606619077</v>
      </c>
    </row>
    <row r="14" spans="2:4" x14ac:dyDescent="0.3">
      <c r="B14" s="482">
        <v>8</v>
      </c>
      <c r="C14" s="526" t="s">
        <v>53</v>
      </c>
      <c r="D14" s="525">
        <v>-10907.481377864957</v>
      </c>
    </row>
    <row r="15" spans="2:4" x14ac:dyDescent="0.3">
      <c r="B15" s="178">
        <v>9</v>
      </c>
      <c r="C15" s="527" t="s">
        <v>54</v>
      </c>
      <c r="D15" s="569">
        <v>11944861.710130077</v>
      </c>
    </row>
    <row r="16" spans="2:4" x14ac:dyDescent="0.3">
      <c r="B16" s="31" t="s">
        <v>39</v>
      </c>
    </row>
  </sheetData>
  <sheetProtection algorithmName="SHA-512" hashValue="tVs4t0vKAQbEwBIpw2cGCWE1G79I/K61V2ZnZnxIw1n4Ryg1yWILxNBqL4UisykbZTZFOrbCaoOk4VFIalK0eQ==" saltValue="1v2HYCDdO2rQuQpI9RDxBQ==" spinCount="100000" sheet="1" objects="1" scenarios="1"/>
  <conditionalFormatting sqref="D6:D8">
    <cfRule type="cellIs" dxfId="1"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99C7-54A6-46FD-A749-C840B045D992}">
  <sheetPr>
    <tabColor theme="4" tint="0.79998168889431442"/>
  </sheetPr>
  <dimension ref="B1:D12"/>
  <sheetViews>
    <sheetView workbookViewId="0"/>
  </sheetViews>
  <sheetFormatPr defaultRowHeight="16" x14ac:dyDescent="0.35"/>
  <cols>
    <col min="1" max="1" width="8.796875" style="27"/>
    <col min="2" max="2" width="13.19921875" style="27" customWidth="1"/>
    <col min="3" max="16384" width="8.796875" style="27"/>
  </cols>
  <sheetData>
    <row r="1" spans="2:4" x14ac:dyDescent="0.35">
      <c r="B1" s="25"/>
    </row>
    <row r="2" spans="2:4" x14ac:dyDescent="0.35">
      <c r="B2" s="25" t="s">
        <v>721</v>
      </c>
      <c r="C2" s="26" t="s">
        <v>56</v>
      </c>
      <c r="D2" s="27" t="s">
        <v>730</v>
      </c>
    </row>
    <row r="3" spans="2:4" x14ac:dyDescent="0.35">
      <c r="B3" s="25"/>
    </row>
    <row r="4" spans="2:4" x14ac:dyDescent="0.35">
      <c r="B4" s="25" t="s">
        <v>722</v>
      </c>
      <c r="C4" s="26" t="s">
        <v>56</v>
      </c>
      <c r="D4" s="27" t="s">
        <v>723</v>
      </c>
    </row>
    <row r="5" spans="2:4" x14ac:dyDescent="0.35">
      <c r="B5" s="25"/>
    </row>
    <row r="6" spans="2:4" x14ac:dyDescent="0.35">
      <c r="B6" s="25" t="s">
        <v>724</v>
      </c>
      <c r="C6" s="26" t="s">
        <v>56</v>
      </c>
      <c r="D6" s="27" t="s">
        <v>725</v>
      </c>
    </row>
    <row r="7" spans="2:4" x14ac:dyDescent="0.35">
      <c r="B7" s="25"/>
    </row>
    <row r="8" spans="2:4" x14ac:dyDescent="0.35">
      <c r="B8" s="25" t="s">
        <v>726</v>
      </c>
      <c r="C8" s="26" t="s">
        <v>56</v>
      </c>
      <c r="D8" s="27" t="s">
        <v>727</v>
      </c>
    </row>
    <row r="9" spans="2:4" x14ac:dyDescent="0.35">
      <c r="B9" s="25"/>
    </row>
    <row r="10" spans="2:4" x14ac:dyDescent="0.35">
      <c r="B10" s="25" t="s">
        <v>728</v>
      </c>
      <c r="C10" s="26" t="s">
        <v>56</v>
      </c>
      <c r="D10" s="27" t="s">
        <v>729</v>
      </c>
    </row>
    <row r="12" spans="2:4" x14ac:dyDescent="0.35">
      <c r="B12" s="441"/>
      <c r="C12" s="26"/>
    </row>
  </sheetData>
  <sheetProtection algorithmName="SHA-512" hashValue="ArIuhobRHII8CGGHMv34E14TwHbQhuY/8do5UZyjTA/xoffLh65uN0rj08ncIHeRvAaHMC+2ONszR24SVie7Fw==" saltValue="lks9HdtbqyTPX+S1q1xPlQ==" spinCount="100000" sheet="1" objects="1" scenarios="1"/>
  <hyperlinks>
    <hyperlink ref="B2" location="'CCR1'!A1" display="EU CCR1" xr:uid="{5D8351E2-7F6B-4827-A5C7-B06514BE8250}"/>
    <hyperlink ref="B4" location="'CCR2'!A1" display="EU CCR2" xr:uid="{C7534272-2187-4F03-B50B-A2BFB9900E63}"/>
    <hyperlink ref="B6" location="'CCR3'!A1" display="EU CCR3" xr:uid="{7DE500FF-60F2-48F9-8696-A22F8E27D2DD}"/>
    <hyperlink ref="B8" location="'CCR5'!A1" display="EU CCR5" xr:uid="{9ED39FAF-E287-4315-B4EA-3103753E1D09}"/>
    <hyperlink ref="B10" location="'CCR8'!A1" display="EU CCR8" xr:uid="{700A8D9B-B3EB-48AC-B9A9-6C4EECA2C84A}"/>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44E77-1354-4620-9BEF-97ACD675CC5D}">
  <dimension ref="A1:J17"/>
  <sheetViews>
    <sheetView workbookViewId="0"/>
  </sheetViews>
  <sheetFormatPr defaultRowHeight="13.5" x14ac:dyDescent="0.35"/>
  <cols>
    <col min="1" max="1" width="8.796875" style="1"/>
    <col min="2" max="2" width="47.59765625" style="1" customWidth="1"/>
    <col min="3" max="10" width="15.69921875" style="1" customWidth="1"/>
    <col min="11" max="16384" width="8.796875" style="1"/>
  </cols>
  <sheetData>
    <row r="1" spans="1:10" ht="15.5" x14ac:dyDescent="0.35">
      <c r="A1" s="528" t="s">
        <v>731</v>
      </c>
      <c r="B1" s="529"/>
      <c r="C1" s="209"/>
      <c r="D1" s="209"/>
      <c r="E1" s="11"/>
      <c r="F1" s="11"/>
      <c r="G1" s="11"/>
      <c r="H1" s="11"/>
      <c r="I1" s="11"/>
      <c r="J1" s="31" t="s">
        <v>18</v>
      </c>
    </row>
    <row r="2" spans="1:10" x14ac:dyDescent="0.35">
      <c r="A2" s="477"/>
      <c r="B2" s="11"/>
      <c r="C2" s="11"/>
      <c r="D2" s="11"/>
      <c r="E2" s="11"/>
      <c r="F2" s="11"/>
      <c r="G2" s="11"/>
      <c r="H2" s="11"/>
      <c r="I2" s="11"/>
      <c r="J2" s="31" t="s">
        <v>732</v>
      </c>
    </row>
    <row r="3" spans="1:10" x14ac:dyDescent="0.35">
      <c r="A3" s="442"/>
      <c r="B3" s="359"/>
      <c r="C3" s="442"/>
      <c r="D3" s="442"/>
      <c r="E3" s="442"/>
      <c r="F3" s="442"/>
      <c r="G3" s="442"/>
      <c r="H3" s="442"/>
      <c r="I3" s="442"/>
      <c r="J3" s="442"/>
    </row>
    <row r="4" spans="1:10" x14ac:dyDescent="0.35">
      <c r="A4" s="411"/>
      <c r="B4" s="450"/>
      <c r="C4" s="448" t="s">
        <v>0</v>
      </c>
      <c r="D4" s="448" t="s">
        <v>1</v>
      </c>
      <c r="E4" s="448" t="s">
        <v>2</v>
      </c>
      <c r="F4" s="448" t="s">
        <v>3</v>
      </c>
      <c r="G4" s="448" t="s">
        <v>4</v>
      </c>
      <c r="H4" s="448" t="s">
        <v>5</v>
      </c>
      <c r="I4" s="448" t="s">
        <v>6</v>
      </c>
      <c r="J4" s="448" t="s">
        <v>7</v>
      </c>
    </row>
    <row r="5" spans="1:10" ht="52" x14ac:dyDescent="0.35">
      <c r="A5" s="411"/>
      <c r="B5" s="450"/>
      <c r="C5" s="448" t="s">
        <v>733</v>
      </c>
      <c r="D5" s="448" t="s">
        <v>734</v>
      </c>
      <c r="E5" s="448" t="s">
        <v>735</v>
      </c>
      <c r="F5" s="448" t="s">
        <v>736</v>
      </c>
      <c r="G5" s="448" t="s">
        <v>737</v>
      </c>
      <c r="H5" s="448" t="s">
        <v>738</v>
      </c>
      <c r="I5" s="448" t="s">
        <v>739</v>
      </c>
      <c r="J5" s="448" t="s">
        <v>740</v>
      </c>
    </row>
    <row r="6" spans="1:10" x14ac:dyDescent="0.35">
      <c r="A6" s="448" t="s">
        <v>741</v>
      </c>
      <c r="B6" s="69" t="s">
        <v>742</v>
      </c>
      <c r="C6" s="537">
        <v>0</v>
      </c>
      <c r="D6" s="537">
        <v>0</v>
      </c>
      <c r="E6" s="530"/>
      <c r="F6" s="531" t="s">
        <v>743</v>
      </c>
      <c r="G6" s="538">
        <v>0</v>
      </c>
      <c r="H6" s="538">
        <v>0</v>
      </c>
      <c r="I6" s="538">
        <v>0</v>
      </c>
      <c r="J6" s="538">
        <v>0</v>
      </c>
    </row>
    <row r="7" spans="1:10" x14ac:dyDescent="0.35">
      <c r="A7" s="448" t="s">
        <v>744</v>
      </c>
      <c r="B7" s="69" t="s">
        <v>745</v>
      </c>
      <c r="C7" s="537">
        <v>0</v>
      </c>
      <c r="D7" s="537">
        <v>0</v>
      </c>
      <c r="E7" s="532"/>
      <c r="F7" s="533" t="s">
        <v>743</v>
      </c>
      <c r="G7" s="538">
        <v>0</v>
      </c>
      <c r="H7" s="538">
        <v>0</v>
      </c>
      <c r="I7" s="538">
        <v>0</v>
      </c>
      <c r="J7" s="538">
        <v>0</v>
      </c>
    </row>
    <row r="8" spans="1:10" x14ac:dyDescent="0.35">
      <c r="A8" s="448">
        <v>1</v>
      </c>
      <c r="B8" s="69" t="s">
        <v>746</v>
      </c>
      <c r="C8" s="534">
        <v>417532.1711888751</v>
      </c>
      <c r="D8" s="534">
        <v>234734.08668452586</v>
      </c>
      <c r="E8" s="530"/>
      <c r="F8" s="533" t="s">
        <v>743</v>
      </c>
      <c r="G8" s="534">
        <v>913172.76102276111</v>
      </c>
      <c r="H8" s="534">
        <v>913172.76102276111</v>
      </c>
      <c r="I8" s="534">
        <v>913172.76102276111</v>
      </c>
      <c r="J8" s="534">
        <v>406085.69925593166</v>
      </c>
    </row>
    <row r="9" spans="1:10" x14ac:dyDescent="0.35">
      <c r="A9" s="448">
        <v>2</v>
      </c>
      <c r="B9" s="450" t="s">
        <v>747</v>
      </c>
      <c r="C9" s="530"/>
      <c r="D9" s="530"/>
      <c r="E9" s="534"/>
      <c r="F9" s="534"/>
      <c r="G9" s="534">
        <v>0</v>
      </c>
      <c r="H9" s="534">
        <v>0</v>
      </c>
      <c r="I9" s="534">
        <v>0</v>
      </c>
      <c r="J9" s="534">
        <v>0</v>
      </c>
    </row>
    <row r="10" spans="1:10" x14ac:dyDescent="0.35">
      <c r="A10" s="448" t="s">
        <v>748</v>
      </c>
      <c r="B10" s="535" t="s">
        <v>749</v>
      </c>
      <c r="C10" s="530"/>
      <c r="D10" s="530"/>
      <c r="E10" s="534">
        <v>0</v>
      </c>
      <c r="F10" s="530"/>
      <c r="G10" s="534">
        <v>0</v>
      </c>
      <c r="H10" s="534">
        <v>0</v>
      </c>
      <c r="I10" s="534">
        <v>0</v>
      </c>
      <c r="J10" s="534">
        <v>0</v>
      </c>
    </row>
    <row r="11" spans="1:10" ht="26" x14ac:dyDescent="0.35">
      <c r="A11" s="448" t="s">
        <v>750</v>
      </c>
      <c r="B11" s="535" t="s">
        <v>751</v>
      </c>
      <c r="C11" s="530"/>
      <c r="D11" s="530"/>
      <c r="E11" s="534">
        <v>0</v>
      </c>
      <c r="F11" s="530"/>
      <c r="G11" s="534">
        <v>0</v>
      </c>
      <c r="H11" s="534">
        <v>0</v>
      </c>
      <c r="I11" s="534">
        <v>0</v>
      </c>
      <c r="J11" s="534">
        <v>0</v>
      </c>
    </row>
    <row r="12" spans="1:10" x14ac:dyDescent="0.35">
      <c r="A12" s="448" t="s">
        <v>752</v>
      </c>
      <c r="B12" s="535" t="s">
        <v>753</v>
      </c>
      <c r="C12" s="530"/>
      <c r="D12" s="530"/>
      <c r="E12" s="534">
        <v>0</v>
      </c>
      <c r="F12" s="530"/>
      <c r="G12" s="534">
        <v>0</v>
      </c>
      <c r="H12" s="534">
        <v>0</v>
      </c>
      <c r="I12" s="534">
        <v>0</v>
      </c>
      <c r="J12" s="534">
        <v>0</v>
      </c>
    </row>
    <row r="13" spans="1:10" x14ac:dyDescent="0.35">
      <c r="A13" s="448">
        <v>3</v>
      </c>
      <c r="B13" s="450" t="s">
        <v>754</v>
      </c>
      <c r="C13" s="530"/>
      <c r="D13" s="530"/>
      <c r="E13" s="530"/>
      <c r="F13" s="530"/>
      <c r="G13" s="534">
        <v>0</v>
      </c>
      <c r="H13" s="534">
        <v>0</v>
      </c>
      <c r="I13" s="534">
        <v>0</v>
      </c>
      <c r="J13" s="534">
        <v>0</v>
      </c>
    </row>
    <row r="14" spans="1:10" x14ac:dyDescent="0.35">
      <c r="A14" s="448">
        <v>4</v>
      </c>
      <c r="B14" s="450" t="s">
        <v>755</v>
      </c>
      <c r="C14" s="530"/>
      <c r="D14" s="530"/>
      <c r="E14" s="530"/>
      <c r="F14" s="530"/>
      <c r="G14" s="534">
        <v>18361.265000224241</v>
      </c>
      <c r="H14" s="534">
        <v>1108.0349999784007</v>
      </c>
      <c r="I14" s="534">
        <v>1108.0349999784007</v>
      </c>
      <c r="J14" s="534">
        <v>1108.0349999784016</v>
      </c>
    </row>
    <row r="15" spans="1:10" x14ac:dyDescent="0.35">
      <c r="A15" s="448">
        <v>5</v>
      </c>
      <c r="B15" s="450" t="s">
        <v>756</v>
      </c>
      <c r="C15" s="530"/>
      <c r="D15" s="530"/>
      <c r="E15" s="530"/>
      <c r="F15" s="530"/>
      <c r="G15" s="534">
        <v>0</v>
      </c>
      <c r="H15" s="534">
        <v>0</v>
      </c>
      <c r="I15" s="534">
        <v>0</v>
      </c>
      <c r="J15" s="534">
        <v>0</v>
      </c>
    </row>
    <row r="16" spans="1:10" x14ac:dyDescent="0.35">
      <c r="A16" s="448">
        <v>6</v>
      </c>
      <c r="B16" s="456" t="s">
        <v>38</v>
      </c>
      <c r="C16" s="530"/>
      <c r="D16" s="530"/>
      <c r="E16" s="530"/>
      <c r="F16" s="530"/>
      <c r="G16" s="536">
        <v>931534.02602298534</v>
      </c>
      <c r="H16" s="536">
        <v>914280.79602273949</v>
      </c>
      <c r="I16" s="536">
        <v>914280.79602273949</v>
      </c>
      <c r="J16" s="536">
        <v>407193.73425591009</v>
      </c>
    </row>
    <row r="17" spans="1:1" x14ac:dyDescent="0.35">
      <c r="A17" s="2" t="s">
        <v>39</v>
      </c>
    </row>
  </sheetData>
  <sheetProtection algorithmName="SHA-512" hashValue="bPMwvqUZ7jUiteYab9kN0oLY+wA7NTsY8KZ1JMDAFBXJ093l25k2R1PmQMtsg/9hYYaMQsasneWqgs3M/sHFMw==" saltValue="6ANant+/bB9vv/XyhZTV9g==" spinCount="100000" sheet="1" objects="1" scenarios="1"/>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46D6-63B1-4B1E-9EE5-876A15B5611B}">
  <dimension ref="A2:D15"/>
  <sheetViews>
    <sheetView workbookViewId="0"/>
  </sheetViews>
  <sheetFormatPr defaultRowHeight="13" x14ac:dyDescent="0.3"/>
  <cols>
    <col min="1" max="1" width="8.796875" style="11"/>
    <col min="2" max="2" width="90.796875" style="11" customWidth="1"/>
    <col min="3" max="4" width="15.69921875" style="11" customWidth="1"/>
    <col min="5" max="16384" width="8.796875" style="11"/>
  </cols>
  <sheetData>
    <row r="2" spans="1:4" ht="15.5" x14ac:dyDescent="0.3">
      <c r="A2" s="242" t="s">
        <v>757</v>
      </c>
      <c r="B2" s="209"/>
      <c r="C2" s="209"/>
      <c r="D2" s="209"/>
    </row>
    <row r="3" spans="1:4" x14ac:dyDescent="0.3">
      <c r="A3" s="539"/>
    </row>
    <row r="4" spans="1:4" x14ac:dyDescent="0.3">
      <c r="A4" s="539"/>
      <c r="D4" s="31" t="s">
        <v>17</v>
      </c>
    </row>
    <row r="5" spans="1:4" x14ac:dyDescent="0.3">
      <c r="D5" s="31" t="s">
        <v>18</v>
      </c>
    </row>
    <row r="6" spans="1:4" ht="15.5" x14ac:dyDescent="0.35">
      <c r="A6" s="359"/>
      <c r="B6" s="540"/>
      <c r="C6" s="14" t="s">
        <v>0</v>
      </c>
      <c r="D6" s="14" t="s">
        <v>1</v>
      </c>
    </row>
    <row r="7" spans="1:4" x14ac:dyDescent="0.3">
      <c r="A7" s="359"/>
      <c r="B7" s="541"/>
      <c r="C7" s="542" t="s">
        <v>739</v>
      </c>
      <c r="D7" s="410" t="s">
        <v>740</v>
      </c>
    </row>
    <row r="8" spans="1:4" x14ac:dyDescent="0.3">
      <c r="A8" s="359"/>
      <c r="B8" s="541"/>
      <c r="C8" s="542"/>
      <c r="D8" s="410"/>
    </row>
    <row r="9" spans="1:4" x14ac:dyDescent="0.3">
      <c r="A9" s="218">
        <v>1</v>
      </c>
      <c r="B9" s="104" t="s">
        <v>758</v>
      </c>
      <c r="C9" s="543">
        <v>0</v>
      </c>
      <c r="D9" s="543">
        <v>0</v>
      </c>
    </row>
    <row r="10" spans="1:4" x14ac:dyDescent="0.3">
      <c r="A10" s="218">
        <v>2</v>
      </c>
      <c r="B10" s="104" t="s">
        <v>759</v>
      </c>
      <c r="C10" s="544"/>
      <c r="D10" s="543">
        <v>0</v>
      </c>
    </row>
    <row r="11" spans="1:4" x14ac:dyDescent="0.3">
      <c r="A11" s="218">
        <v>3</v>
      </c>
      <c r="B11" s="104" t="s">
        <v>760</v>
      </c>
      <c r="C11" s="544"/>
      <c r="D11" s="543">
        <v>0</v>
      </c>
    </row>
    <row r="12" spans="1:4" x14ac:dyDescent="0.3">
      <c r="A12" s="218">
        <v>4</v>
      </c>
      <c r="B12" s="104" t="s">
        <v>761</v>
      </c>
      <c r="C12" s="543">
        <v>776587.41940094496</v>
      </c>
      <c r="D12" s="543">
        <v>150383.42322387127</v>
      </c>
    </row>
    <row r="13" spans="1:4" x14ac:dyDescent="0.3">
      <c r="A13" s="545" t="s">
        <v>363</v>
      </c>
      <c r="B13" s="104" t="s">
        <v>762</v>
      </c>
      <c r="C13" s="543">
        <v>0</v>
      </c>
      <c r="D13" s="543">
        <v>0</v>
      </c>
    </row>
    <row r="14" spans="1:4" x14ac:dyDescent="0.3">
      <c r="A14" s="218">
        <v>5</v>
      </c>
      <c r="B14" s="109" t="s">
        <v>763</v>
      </c>
      <c r="C14" s="546">
        <f>SUM(C9:C12)</f>
        <v>776587.41940094496</v>
      </c>
      <c r="D14" s="546">
        <f>SUM(D9:D13)</f>
        <v>150383.42322387127</v>
      </c>
    </row>
    <row r="15" spans="1:4" x14ac:dyDescent="0.3">
      <c r="A15" s="2" t="s">
        <v>39</v>
      </c>
    </row>
  </sheetData>
  <sheetProtection algorithmName="SHA-512" hashValue="XmfJtOP6I50av+5Jjf48CcHNmMRA5VizyPzCefpvbobOtKyVvfiquX1Grk8h5AqXAVq7jwx3CEOvGL82mv6baA==" saltValue="lClVh6bwSSnMNdhI8FmtKw==" spinCount="100000" sheet="1" objects="1" scenarios="1"/>
  <mergeCells count="3">
    <mergeCell ref="B7:B8"/>
    <mergeCell ref="C7:C8"/>
    <mergeCell ref="D7:D8"/>
  </mergeCells>
  <pageMargins left="0.7" right="0.7" top="0.75" bottom="0.75" header="0.3" footer="0.3"/>
  <pageSetup paperSize="9" orientation="portrait" r:id="rId1"/>
  <ignoredErrors>
    <ignoredError sqref="C14" formulaRange="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373A-4189-4C80-BC36-929AF457788E}">
  <dimension ref="A2:N19"/>
  <sheetViews>
    <sheetView workbookViewId="0">
      <selection activeCell="D13" sqref="D13"/>
    </sheetView>
  </sheetViews>
  <sheetFormatPr defaultRowHeight="13" x14ac:dyDescent="0.3"/>
  <cols>
    <col min="1" max="1" width="5.69921875" style="11" customWidth="1"/>
    <col min="2" max="2" width="59.8984375" style="11" customWidth="1"/>
    <col min="3" max="13" width="8.796875" style="11"/>
    <col min="14" max="14" width="10.59765625" style="11" customWidth="1"/>
    <col min="15" max="16384" width="8.796875" style="11"/>
  </cols>
  <sheetData>
    <row r="2" spans="1:14" ht="15.5" x14ac:dyDescent="0.35">
      <c r="A2" s="47" t="s">
        <v>764</v>
      </c>
      <c r="B2" s="209"/>
      <c r="C2" s="209"/>
      <c r="D2" s="209"/>
      <c r="E2" s="209"/>
      <c r="F2" s="209"/>
      <c r="G2" s="209"/>
      <c r="H2" s="209"/>
      <c r="I2" s="209"/>
      <c r="J2" s="209"/>
      <c r="N2" s="31" t="s">
        <v>17</v>
      </c>
    </row>
    <row r="3" spans="1:14" x14ac:dyDescent="0.3">
      <c r="A3" s="477"/>
      <c r="N3" s="31" t="s">
        <v>18</v>
      </c>
    </row>
    <row r="4" spans="1:14" x14ac:dyDescent="0.3">
      <c r="A4" s="547"/>
      <c r="N4" s="13"/>
    </row>
    <row r="5" spans="1:14" x14ac:dyDescent="0.3">
      <c r="A5" s="548"/>
      <c r="B5" s="549" t="s">
        <v>765</v>
      </c>
      <c r="C5" s="550" t="s">
        <v>632</v>
      </c>
      <c r="D5" s="550"/>
      <c r="E5" s="550"/>
      <c r="F5" s="550"/>
      <c r="G5" s="550"/>
      <c r="H5" s="550"/>
      <c r="I5" s="550"/>
      <c r="J5" s="550"/>
      <c r="K5" s="550"/>
      <c r="L5" s="550"/>
      <c r="M5" s="550"/>
      <c r="N5" s="551"/>
    </row>
    <row r="6" spans="1:14" x14ac:dyDescent="0.3">
      <c r="A6" s="548"/>
      <c r="B6" s="549"/>
      <c r="C6" s="14" t="s">
        <v>0</v>
      </c>
      <c r="D6" s="14" t="s">
        <v>1</v>
      </c>
      <c r="E6" s="14" t="s">
        <v>2</v>
      </c>
      <c r="F6" s="14" t="s">
        <v>3</v>
      </c>
      <c r="G6" s="14" t="s">
        <v>4</v>
      </c>
      <c r="H6" s="14" t="s">
        <v>5</v>
      </c>
      <c r="I6" s="14" t="s">
        <v>6</v>
      </c>
      <c r="J6" s="14" t="s">
        <v>7</v>
      </c>
      <c r="K6" s="14" t="s">
        <v>8</v>
      </c>
      <c r="L6" s="14" t="s">
        <v>9</v>
      </c>
      <c r="M6" s="14" t="s">
        <v>10</v>
      </c>
      <c r="N6" s="71" t="s">
        <v>11</v>
      </c>
    </row>
    <row r="7" spans="1:14" ht="39" x14ac:dyDescent="0.3">
      <c r="A7" s="552"/>
      <c r="B7" s="549"/>
      <c r="C7" s="466">
        <v>0</v>
      </c>
      <c r="D7" s="466">
        <v>0.02</v>
      </c>
      <c r="E7" s="466">
        <v>0.04</v>
      </c>
      <c r="F7" s="466">
        <v>0.1</v>
      </c>
      <c r="G7" s="466">
        <v>0.2</v>
      </c>
      <c r="H7" s="466">
        <v>0.5</v>
      </c>
      <c r="I7" s="466">
        <v>0.7</v>
      </c>
      <c r="J7" s="466">
        <v>0.75</v>
      </c>
      <c r="K7" s="466">
        <v>1</v>
      </c>
      <c r="L7" s="466">
        <v>1.5</v>
      </c>
      <c r="M7" s="14" t="s">
        <v>766</v>
      </c>
      <c r="N7" s="14" t="s">
        <v>22</v>
      </c>
    </row>
    <row r="8" spans="1:14" x14ac:dyDescent="0.3">
      <c r="A8" s="14">
        <v>1</v>
      </c>
      <c r="B8" s="526" t="s">
        <v>767</v>
      </c>
      <c r="C8" s="543">
        <v>0</v>
      </c>
      <c r="D8" s="543">
        <v>0</v>
      </c>
      <c r="E8" s="543">
        <v>0</v>
      </c>
      <c r="F8" s="543">
        <v>0</v>
      </c>
      <c r="G8" s="543">
        <v>0</v>
      </c>
      <c r="H8" s="543">
        <v>0</v>
      </c>
      <c r="I8" s="543">
        <v>0</v>
      </c>
      <c r="J8" s="543">
        <v>0</v>
      </c>
      <c r="K8" s="543">
        <v>0</v>
      </c>
      <c r="L8" s="543">
        <v>0</v>
      </c>
      <c r="M8" s="543">
        <v>0</v>
      </c>
      <c r="N8" s="543">
        <v>0</v>
      </c>
    </row>
    <row r="9" spans="1:14" x14ac:dyDescent="0.3">
      <c r="A9" s="14">
        <v>2</v>
      </c>
      <c r="B9" s="526" t="s">
        <v>768</v>
      </c>
      <c r="C9" s="543">
        <v>0</v>
      </c>
      <c r="D9" s="543">
        <v>0</v>
      </c>
      <c r="E9" s="543">
        <v>0</v>
      </c>
      <c r="F9" s="543">
        <v>0</v>
      </c>
      <c r="G9" s="543">
        <v>0</v>
      </c>
      <c r="H9" s="543">
        <v>0</v>
      </c>
      <c r="I9" s="543">
        <v>0</v>
      </c>
      <c r="J9" s="543">
        <v>0</v>
      </c>
      <c r="K9" s="543">
        <v>0</v>
      </c>
      <c r="L9" s="543">
        <v>0</v>
      </c>
      <c r="M9" s="543">
        <v>0</v>
      </c>
      <c r="N9" s="543">
        <v>0</v>
      </c>
    </row>
    <row r="10" spans="1:14" x14ac:dyDescent="0.3">
      <c r="A10" s="14">
        <v>3</v>
      </c>
      <c r="B10" s="526" t="s">
        <v>618</v>
      </c>
      <c r="C10" s="543">
        <v>0</v>
      </c>
      <c r="D10" s="543">
        <v>0</v>
      </c>
      <c r="E10" s="543">
        <v>0</v>
      </c>
      <c r="F10" s="543">
        <v>0</v>
      </c>
      <c r="G10" s="543">
        <v>0</v>
      </c>
      <c r="H10" s="543">
        <v>0</v>
      </c>
      <c r="I10" s="543">
        <v>0</v>
      </c>
      <c r="J10" s="543">
        <v>0</v>
      </c>
      <c r="K10" s="543">
        <v>0</v>
      </c>
      <c r="L10" s="543">
        <v>0</v>
      </c>
      <c r="M10" s="543">
        <v>0</v>
      </c>
      <c r="N10" s="543">
        <v>0</v>
      </c>
    </row>
    <row r="11" spans="1:14" x14ac:dyDescent="0.3">
      <c r="A11" s="14">
        <v>4</v>
      </c>
      <c r="B11" s="526" t="s">
        <v>619</v>
      </c>
      <c r="C11" s="543">
        <v>0</v>
      </c>
      <c r="D11" s="543">
        <v>0</v>
      </c>
      <c r="E11" s="543">
        <v>0</v>
      </c>
      <c r="F11" s="543">
        <v>0</v>
      </c>
      <c r="G11" s="543">
        <v>0</v>
      </c>
      <c r="H11" s="543">
        <v>0</v>
      </c>
      <c r="I11" s="543">
        <v>0</v>
      </c>
      <c r="J11" s="543">
        <v>0</v>
      </c>
      <c r="K11" s="543">
        <v>0</v>
      </c>
      <c r="L11" s="543">
        <v>0</v>
      </c>
      <c r="M11" s="543">
        <v>0</v>
      </c>
      <c r="N11" s="543">
        <v>0</v>
      </c>
    </row>
    <row r="12" spans="1:14" x14ac:dyDescent="0.3">
      <c r="A12" s="14">
        <v>5</v>
      </c>
      <c r="B12" s="526" t="s">
        <v>620</v>
      </c>
      <c r="C12" s="543">
        <v>0</v>
      </c>
      <c r="D12" s="451"/>
      <c r="E12" s="451"/>
      <c r="F12" s="451"/>
      <c r="G12" s="451"/>
      <c r="H12" s="451"/>
      <c r="I12" s="451"/>
      <c r="J12" s="451"/>
      <c r="K12" s="451"/>
      <c r="L12" s="451"/>
      <c r="M12" s="451"/>
      <c r="N12" s="451"/>
    </row>
    <row r="13" spans="1:14" x14ac:dyDescent="0.3">
      <c r="A13" s="14">
        <v>6</v>
      </c>
      <c r="B13" s="526" t="s">
        <v>369</v>
      </c>
      <c r="C13" s="543">
        <v>0</v>
      </c>
      <c r="D13" s="543">
        <v>136585.34159</v>
      </c>
      <c r="E13" s="543">
        <v>0</v>
      </c>
      <c r="F13" s="543">
        <v>0</v>
      </c>
      <c r="G13" s="543">
        <v>194961.01363</v>
      </c>
      <c r="H13" s="543">
        <v>383291.74780000001</v>
      </c>
      <c r="I13" s="543">
        <v>0</v>
      </c>
      <c r="J13" s="543">
        <v>0</v>
      </c>
      <c r="K13" s="543">
        <v>3168.4432000000002</v>
      </c>
      <c r="L13" s="543">
        <v>0</v>
      </c>
      <c r="M13" s="543">
        <v>0</v>
      </c>
      <c r="N13" s="543">
        <v>718006.54622000002</v>
      </c>
    </row>
    <row r="14" spans="1:14" x14ac:dyDescent="0.3">
      <c r="A14" s="14">
        <v>7</v>
      </c>
      <c r="B14" s="526" t="s">
        <v>622</v>
      </c>
      <c r="C14" s="543">
        <v>0</v>
      </c>
      <c r="D14" s="543">
        <v>0</v>
      </c>
      <c r="E14" s="543">
        <v>0</v>
      </c>
      <c r="F14" s="543">
        <v>0</v>
      </c>
      <c r="G14" s="543">
        <v>0</v>
      </c>
      <c r="H14" s="543">
        <v>0</v>
      </c>
      <c r="I14" s="543">
        <v>0</v>
      </c>
      <c r="J14" s="543">
        <v>0</v>
      </c>
      <c r="K14" s="543">
        <v>191521.74452000001</v>
      </c>
      <c r="L14" s="543">
        <v>0</v>
      </c>
      <c r="M14" s="543">
        <v>0</v>
      </c>
      <c r="N14" s="543">
        <v>191521.74452000001</v>
      </c>
    </row>
    <row r="15" spans="1:14" x14ac:dyDescent="0.3">
      <c r="A15" s="14">
        <v>8</v>
      </c>
      <c r="B15" s="526" t="s">
        <v>623</v>
      </c>
      <c r="C15" s="543">
        <v>0</v>
      </c>
      <c r="D15" s="543">
        <v>0</v>
      </c>
      <c r="E15" s="543">
        <v>0</v>
      </c>
      <c r="F15" s="543">
        <v>0</v>
      </c>
      <c r="G15" s="543">
        <v>0</v>
      </c>
      <c r="H15" s="543">
        <v>0</v>
      </c>
      <c r="I15" s="543">
        <v>0</v>
      </c>
      <c r="J15" s="543">
        <v>135.45353</v>
      </c>
      <c r="K15" s="543">
        <v>0</v>
      </c>
      <c r="L15" s="543">
        <v>0</v>
      </c>
      <c r="M15" s="543">
        <v>0</v>
      </c>
      <c r="N15" s="543">
        <v>135.45353</v>
      </c>
    </row>
    <row r="16" spans="1:14" x14ac:dyDescent="0.3">
      <c r="A16" s="14">
        <v>9</v>
      </c>
      <c r="B16" s="526" t="s">
        <v>626</v>
      </c>
      <c r="C16" s="543">
        <v>0</v>
      </c>
      <c r="D16" s="543">
        <v>0</v>
      </c>
      <c r="E16" s="543">
        <v>0</v>
      </c>
      <c r="F16" s="543">
        <v>0</v>
      </c>
      <c r="G16" s="543">
        <v>0</v>
      </c>
      <c r="H16" s="543">
        <v>0</v>
      </c>
      <c r="I16" s="543">
        <v>0</v>
      </c>
      <c r="J16" s="543">
        <v>0</v>
      </c>
      <c r="K16" s="543">
        <v>0</v>
      </c>
      <c r="L16" s="543">
        <v>0</v>
      </c>
      <c r="M16" s="543">
        <v>0</v>
      </c>
      <c r="N16" s="543">
        <v>0</v>
      </c>
    </row>
    <row r="17" spans="1:14" x14ac:dyDescent="0.3">
      <c r="A17" s="14">
        <v>10</v>
      </c>
      <c r="B17" s="526" t="s">
        <v>629</v>
      </c>
      <c r="C17" s="543">
        <v>0</v>
      </c>
      <c r="D17" s="543">
        <v>0</v>
      </c>
      <c r="E17" s="543">
        <v>0</v>
      </c>
      <c r="F17" s="543">
        <v>0</v>
      </c>
      <c r="G17" s="543">
        <v>0</v>
      </c>
      <c r="H17" s="543">
        <v>0</v>
      </c>
      <c r="I17" s="543">
        <v>0</v>
      </c>
      <c r="J17" s="543">
        <v>0</v>
      </c>
      <c r="K17" s="543">
        <v>0</v>
      </c>
      <c r="L17" s="543">
        <v>4617.0519000000004</v>
      </c>
      <c r="M17" s="543">
        <v>0</v>
      </c>
      <c r="N17" s="543">
        <v>4617.0519000000004</v>
      </c>
    </row>
    <row r="18" spans="1:14" x14ac:dyDescent="0.3">
      <c r="A18" s="14">
        <v>11</v>
      </c>
      <c r="B18" s="553" t="s">
        <v>22</v>
      </c>
      <c r="C18" s="546">
        <v>0</v>
      </c>
      <c r="D18" s="546">
        <v>136585.34159</v>
      </c>
      <c r="E18" s="546">
        <v>0</v>
      </c>
      <c r="F18" s="546">
        <v>0</v>
      </c>
      <c r="G18" s="546">
        <v>194961.01363</v>
      </c>
      <c r="H18" s="546">
        <v>383291.74780000001</v>
      </c>
      <c r="I18" s="546">
        <v>0</v>
      </c>
      <c r="J18" s="546">
        <v>135.45353</v>
      </c>
      <c r="K18" s="546">
        <v>194690.18772000002</v>
      </c>
      <c r="L18" s="546">
        <v>4617.0519000000004</v>
      </c>
      <c r="M18" s="546">
        <v>0</v>
      </c>
      <c r="N18" s="546">
        <v>914280.7961700001</v>
      </c>
    </row>
    <row r="19" spans="1:14" x14ac:dyDescent="0.3">
      <c r="A19" s="2" t="s">
        <v>39</v>
      </c>
    </row>
  </sheetData>
  <sheetProtection algorithmName="SHA-512" hashValue="PbY/b62Euk/+hZqhdUJUXpZtoNc7NBR+bVRl+Pd0yR4dbz2tVwXx9AvmI8tVbYETjATkRu/q4G4NK+cg4KLONg==" saltValue="jwffCqFUgqga284cF/JhfA==" spinCount="100000" sheet="1" objects="1" scenarios="1"/>
  <mergeCells count="2">
    <mergeCell ref="B5:B7"/>
    <mergeCell ref="C5:M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5F0D-87E1-411A-B448-CFE417B6429F}">
  <dimension ref="A1:J17"/>
  <sheetViews>
    <sheetView workbookViewId="0"/>
  </sheetViews>
  <sheetFormatPr defaultRowHeight="13.5" x14ac:dyDescent="0.35"/>
  <cols>
    <col min="1" max="1" width="6" style="1" customWidth="1"/>
    <col min="2" max="2" width="46.796875" style="1" customWidth="1"/>
    <col min="3" max="10" width="15.69921875" style="1" customWidth="1"/>
    <col min="11" max="16384" width="8.796875" style="1"/>
  </cols>
  <sheetData>
    <row r="1" spans="1:10" ht="15.5" x14ac:dyDescent="0.35">
      <c r="A1" s="47" t="s">
        <v>769</v>
      </c>
      <c r="B1" s="209"/>
      <c r="C1" s="209"/>
      <c r="D1" s="209"/>
      <c r="E1" s="11"/>
      <c r="F1" s="11"/>
      <c r="G1" s="11"/>
      <c r="H1" s="11"/>
      <c r="I1" s="11"/>
      <c r="J1" s="11"/>
    </row>
    <row r="2" spans="1:10" x14ac:dyDescent="0.35">
      <c r="A2" s="477"/>
      <c r="B2" s="477"/>
      <c r="C2" s="11"/>
      <c r="D2" s="11"/>
      <c r="E2" s="11"/>
      <c r="F2" s="11"/>
      <c r="G2" s="11"/>
      <c r="H2" s="11"/>
      <c r="I2" s="11"/>
      <c r="J2" s="31" t="s">
        <v>17</v>
      </c>
    </row>
    <row r="3" spans="1:10" x14ac:dyDescent="0.35">
      <c r="A3" s="11"/>
      <c r="B3" s="11"/>
      <c r="C3" s="11"/>
      <c r="D3" s="11"/>
      <c r="E3" s="11"/>
      <c r="F3" s="11"/>
      <c r="G3" s="11"/>
      <c r="H3" s="11"/>
      <c r="I3" s="11"/>
      <c r="J3" s="31" t="s">
        <v>18</v>
      </c>
    </row>
    <row r="4" spans="1:10" x14ac:dyDescent="0.35">
      <c r="A4" s="11"/>
      <c r="B4" s="359"/>
      <c r="C4" s="14" t="s">
        <v>0</v>
      </c>
      <c r="D4" s="14" t="s">
        <v>1</v>
      </c>
      <c r="E4" s="14" t="s">
        <v>2</v>
      </c>
      <c r="F4" s="14" t="s">
        <v>3</v>
      </c>
      <c r="G4" s="14" t="s">
        <v>4</v>
      </c>
      <c r="H4" s="14" t="s">
        <v>5</v>
      </c>
      <c r="I4" s="14" t="s">
        <v>6</v>
      </c>
      <c r="J4" s="14" t="s">
        <v>7</v>
      </c>
    </row>
    <row r="5" spans="1:10" ht="13.5" customHeight="1" x14ac:dyDescent="0.35">
      <c r="A5" s="11"/>
      <c r="B5" s="359"/>
      <c r="C5" s="410" t="s">
        <v>770</v>
      </c>
      <c r="D5" s="410"/>
      <c r="E5" s="410"/>
      <c r="F5" s="410"/>
      <c r="G5" s="444" t="s">
        <v>771</v>
      </c>
      <c r="H5" s="554"/>
      <c r="I5" s="554"/>
      <c r="J5" s="443"/>
    </row>
    <row r="6" spans="1:10" ht="13.5" customHeight="1" x14ac:dyDescent="0.35">
      <c r="A6" s="13"/>
      <c r="B6" s="555" t="s">
        <v>772</v>
      </c>
      <c r="C6" s="410" t="s">
        <v>773</v>
      </c>
      <c r="D6" s="410"/>
      <c r="E6" s="410" t="s">
        <v>774</v>
      </c>
      <c r="F6" s="410"/>
      <c r="G6" s="444" t="s">
        <v>773</v>
      </c>
      <c r="H6" s="443"/>
      <c r="I6" s="444" t="s">
        <v>774</v>
      </c>
      <c r="J6" s="443"/>
    </row>
    <row r="7" spans="1:10" x14ac:dyDescent="0.35">
      <c r="A7" s="13"/>
      <c r="B7" s="555"/>
      <c r="C7" s="411" t="s">
        <v>775</v>
      </c>
      <c r="D7" s="411" t="s">
        <v>776</v>
      </c>
      <c r="E7" s="411" t="s">
        <v>775</v>
      </c>
      <c r="F7" s="411" t="s">
        <v>776</v>
      </c>
      <c r="G7" s="448" t="s">
        <v>775</v>
      </c>
      <c r="H7" s="448" t="s">
        <v>776</v>
      </c>
      <c r="I7" s="448" t="s">
        <v>775</v>
      </c>
      <c r="J7" s="448" t="s">
        <v>776</v>
      </c>
    </row>
    <row r="8" spans="1:10" x14ac:dyDescent="0.35">
      <c r="A8" s="556">
        <v>1</v>
      </c>
      <c r="B8" s="69" t="s">
        <v>777</v>
      </c>
      <c r="C8" s="182">
        <v>0</v>
      </c>
      <c r="D8" s="182">
        <v>0</v>
      </c>
      <c r="E8" s="182">
        <v>0</v>
      </c>
      <c r="F8" s="182">
        <v>72328.235000000001</v>
      </c>
      <c r="G8" s="182">
        <v>0</v>
      </c>
      <c r="H8" s="182">
        <v>0</v>
      </c>
      <c r="I8" s="182">
        <v>0</v>
      </c>
      <c r="J8" s="182">
        <v>0</v>
      </c>
    </row>
    <row r="9" spans="1:10" x14ac:dyDescent="0.35">
      <c r="A9" s="556">
        <v>2</v>
      </c>
      <c r="B9" s="69" t="s">
        <v>778</v>
      </c>
      <c r="C9" s="182">
        <v>0</v>
      </c>
      <c r="D9" s="182">
        <v>93443.682260800007</v>
      </c>
      <c r="E9" s="182">
        <v>0</v>
      </c>
      <c r="F9" s="182">
        <v>220540.66831919999</v>
      </c>
      <c r="G9" s="182">
        <v>0</v>
      </c>
      <c r="H9" s="182">
        <v>0</v>
      </c>
      <c r="I9" s="182">
        <v>0</v>
      </c>
      <c r="J9" s="182">
        <v>0</v>
      </c>
    </row>
    <row r="10" spans="1:10" x14ac:dyDescent="0.35">
      <c r="A10" s="556">
        <v>3</v>
      </c>
      <c r="B10" s="69" t="s">
        <v>779</v>
      </c>
      <c r="C10" s="182">
        <v>0</v>
      </c>
      <c r="D10" s="182">
        <v>0</v>
      </c>
      <c r="E10" s="182">
        <v>0</v>
      </c>
      <c r="F10" s="182">
        <v>0</v>
      </c>
      <c r="G10" s="182">
        <v>0</v>
      </c>
      <c r="H10" s="182">
        <v>18354.50000004992</v>
      </c>
      <c r="I10" s="182">
        <v>0</v>
      </c>
      <c r="J10" s="182">
        <v>0</v>
      </c>
    </row>
    <row r="11" spans="1:10" x14ac:dyDescent="0.35">
      <c r="A11" s="556">
        <v>4</v>
      </c>
      <c r="B11" s="69" t="s">
        <v>780</v>
      </c>
      <c r="C11" s="182">
        <v>0</v>
      </c>
      <c r="D11" s="182">
        <v>0</v>
      </c>
      <c r="E11" s="182">
        <v>0</v>
      </c>
      <c r="F11" s="182">
        <v>0</v>
      </c>
      <c r="G11" s="182">
        <v>0</v>
      </c>
      <c r="H11" s="182">
        <v>0</v>
      </c>
      <c r="I11" s="182">
        <v>0</v>
      </c>
      <c r="J11" s="182">
        <v>0</v>
      </c>
    </row>
    <row r="12" spans="1:10" x14ac:dyDescent="0.35">
      <c r="A12" s="556">
        <v>5</v>
      </c>
      <c r="B12" s="69" t="s">
        <v>781</v>
      </c>
      <c r="C12" s="182">
        <v>0</v>
      </c>
      <c r="D12" s="182">
        <v>0</v>
      </c>
      <c r="E12" s="182">
        <v>0</v>
      </c>
      <c r="F12" s="182">
        <v>0</v>
      </c>
      <c r="G12" s="182">
        <v>0</v>
      </c>
      <c r="H12" s="182">
        <v>0</v>
      </c>
      <c r="I12" s="182">
        <v>0</v>
      </c>
      <c r="J12" s="182">
        <v>0</v>
      </c>
    </row>
    <row r="13" spans="1:10" x14ac:dyDescent="0.35">
      <c r="A13" s="556">
        <v>6</v>
      </c>
      <c r="B13" s="69" t="s">
        <v>782</v>
      </c>
      <c r="C13" s="182">
        <v>0</v>
      </c>
      <c r="D13" s="182">
        <v>0</v>
      </c>
      <c r="E13" s="182">
        <v>0</v>
      </c>
      <c r="F13" s="182">
        <v>0</v>
      </c>
      <c r="G13" s="182">
        <v>0</v>
      </c>
      <c r="H13" s="182">
        <v>0</v>
      </c>
      <c r="I13" s="182">
        <v>0</v>
      </c>
      <c r="J13" s="182">
        <v>0</v>
      </c>
    </row>
    <row r="14" spans="1:10" x14ac:dyDescent="0.35">
      <c r="A14" s="556">
        <v>7</v>
      </c>
      <c r="B14" s="69" t="s">
        <v>783</v>
      </c>
      <c r="C14" s="182">
        <v>0</v>
      </c>
      <c r="D14" s="182">
        <v>0</v>
      </c>
      <c r="E14" s="182">
        <v>0</v>
      </c>
      <c r="F14" s="182">
        <v>0</v>
      </c>
      <c r="G14" s="182">
        <v>0</v>
      </c>
      <c r="H14" s="182">
        <v>0</v>
      </c>
      <c r="I14" s="182">
        <v>0</v>
      </c>
      <c r="J14" s="182">
        <v>0</v>
      </c>
    </row>
    <row r="15" spans="1:10" x14ac:dyDescent="0.35">
      <c r="A15" s="556">
        <v>8</v>
      </c>
      <c r="B15" s="69" t="s">
        <v>594</v>
      </c>
      <c r="C15" s="182">
        <v>0</v>
      </c>
      <c r="D15" s="182">
        <v>0</v>
      </c>
      <c r="E15" s="182">
        <v>0</v>
      </c>
      <c r="F15" s="182">
        <v>0</v>
      </c>
      <c r="G15" s="182">
        <v>0</v>
      </c>
      <c r="H15" s="182">
        <v>0</v>
      </c>
      <c r="I15" s="182">
        <v>0</v>
      </c>
      <c r="J15" s="182">
        <v>0</v>
      </c>
    </row>
    <row r="16" spans="1:10" x14ac:dyDescent="0.35">
      <c r="A16" s="353">
        <v>9</v>
      </c>
      <c r="B16" s="456" t="s">
        <v>38</v>
      </c>
      <c r="C16" s="358">
        <v>0</v>
      </c>
      <c r="D16" s="358">
        <v>93443.682260800007</v>
      </c>
      <c r="E16" s="358">
        <v>0</v>
      </c>
      <c r="F16" s="358">
        <v>292868.90331919998</v>
      </c>
      <c r="G16" s="358">
        <v>0</v>
      </c>
      <c r="H16" s="358">
        <v>18354.50000004992</v>
      </c>
      <c r="I16" s="358">
        <v>0</v>
      </c>
      <c r="J16" s="358">
        <v>0</v>
      </c>
    </row>
    <row r="17" spans="1:1" x14ac:dyDescent="0.35">
      <c r="A17" s="2" t="s">
        <v>39</v>
      </c>
    </row>
  </sheetData>
  <sheetProtection algorithmName="SHA-512" hashValue="RLp5tsRx5d975uZeVi0xuCfVT3AcDigbV96zzmwJX6OYqx9ntquVYHP6H0xfzlYAi8ZBGRJyeWOlQsol7cV9XQ==" saltValue="SI+DPvI+9uDtvLDM6zXVVQ==" spinCount="100000" sheet="1" objects="1" scenarios="1"/>
  <mergeCells count="7">
    <mergeCell ref="C5:F5"/>
    <mergeCell ref="G5:J5"/>
    <mergeCell ref="B6:B7"/>
    <mergeCell ref="C6:D6"/>
    <mergeCell ref="E6:F6"/>
    <mergeCell ref="G6:H6"/>
    <mergeCell ref="I6:J6"/>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AE3B-52CB-4096-98DB-84555E168B92}">
  <dimension ref="A1:D26"/>
  <sheetViews>
    <sheetView workbookViewId="0"/>
  </sheetViews>
  <sheetFormatPr defaultRowHeight="13.5" x14ac:dyDescent="0.35"/>
  <cols>
    <col min="1" max="1" width="8.796875" style="1"/>
    <col min="2" max="2" width="79.3984375" style="1" customWidth="1"/>
    <col min="3" max="4" width="20.69921875" style="1" customWidth="1"/>
    <col min="5" max="16384" width="8.796875" style="1"/>
  </cols>
  <sheetData>
    <row r="1" spans="1:4" ht="15.5" x14ac:dyDescent="0.35">
      <c r="A1" s="47" t="s">
        <v>784</v>
      </c>
      <c r="B1" s="209"/>
      <c r="C1" s="13"/>
      <c r="D1" s="13"/>
    </row>
    <row r="2" spans="1:4" x14ac:dyDescent="0.35">
      <c r="A2" s="479"/>
      <c r="B2" s="13"/>
      <c r="C2" s="13"/>
      <c r="D2" s="31" t="s">
        <v>17</v>
      </c>
    </row>
    <row r="3" spans="1:4" x14ac:dyDescent="0.35">
      <c r="A3" s="557"/>
      <c r="B3" s="558"/>
      <c r="C3" s="557"/>
      <c r="D3" s="31" t="s">
        <v>18</v>
      </c>
    </row>
    <row r="4" spans="1:4" x14ac:dyDescent="0.35">
      <c r="A4" s="557"/>
      <c r="B4" s="558"/>
      <c r="C4" s="71" t="s">
        <v>0</v>
      </c>
      <c r="D4" s="71" t="s">
        <v>1</v>
      </c>
    </row>
    <row r="5" spans="1:4" x14ac:dyDescent="0.35">
      <c r="A5" s="557"/>
      <c r="B5" s="558"/>
      <c r="C5" s="448" t="s">
        <v>785</v>
      </c>
      <c r="D5" s="448" t="s">
        <v>740</v>
      </c>
    </row>
    <row r="6" spans="1:4" x14ac:dyDescent="0.35">
      <c r="A6" s="90">
        <v>1</v>
      </c>
      <c r="B6" s="559" t="s">
        <v>786</v>
      </c>
      <c r="C6" s="560"/>
      <c r="D6" s="561">
        <v>3257.5113254147441</v>
      </c>
    </row>
    <row r="7" spans="1:4" ht="26" x14ac:dyDescent="0.35">
      <c r="A7" s="71">
        <v>2</v>
      </c>
      <c r="B7" s="69" t="s">
        <v>787</v>
      </c>
      <c r="C7" s="561">
        <v>136585.34159559809</v>
      </c>
      <c r="D7" s="561">
        <v>2731.7068319119621</v>
      </c>
    </row>
    <row r="8" spans="1:4" x14ac:dyDescent="0.35">
      <c r="A8" s="71">
        <v>3</v>
      </c>
      <c r="B8" s="69" t="s">
        <v>788</v>
      </c>
      <c r="C8" s="561">
        <v>136585.34159559809</v>
      </c>
      <c r="D8" s="561">
        <v>2731.7068319119621</v>
      </c>
    </row>
    <row r="9" spans="1:4" x14ac:dyDescent="0.35">
      <c r="A9" s="71">
        <v>4</v>
      </c>
      <c r="B9" s="69" t="s">
        <v>789</v>
      </c>
      <c r="C9" s="561"/>
      <c r="D9" s="561"/>
    </row>
    <row r="10" spans="1:4" x14ac:dyDescent="0.35">
      <c r="A10" s="71">
        <v>5</v>
      </c>
      <c r="B10" s="69" t="s">
        <v>790</v>
      </c>
      <c r="C10" s="561"/>
      <c r="D10" s="561"/>
    </row>
    <row r="11" spans="1:4" x14ac:dyDescent="0.35">
      <c r="A11" s="71">
        <v>6</v>
      </c>
      <c r="B11" s="69" t="s">
        <v>791</v>
      </c>
      <c r="C11" s="561"/>
      <c r="D11" s="561"/>
    </row>
    <row r="12" spans="1:4" x14ac:dyDescent="0.35">
      <c r="A12" s="71">
        <v>7</v>
      </c>
      <c r="B12" s="69" t="s">
        <v>792</v>
      </c>
      <c r="C12" s="561"/>
      <c r="D12" s="560"/>
    </row>
    <row r="13" spans="1:4" x14ac:dyDescent="0.35">
      <c r="A13" s="71">
        <v>8</v>
      </c>
      <c r="B13" s="69" t="s">
        <v>793</v>
      </c>
      <c r="C13" s="561">
        <v>15713.781000000001</v>
      </c>
      <c r="D13" s="561">
        <v>314.27562</v>
      </c>
    </row>
    <row r="14" spans="1:4" x14ac:dyDescent="0.35">
      <c r="A14" s="71">
        <v>9</v>
      </c>
      <c r="B14" s="69" t="s">
        <v>794</v>
      </c>
      <c r="C14" s="561">
        <v>7349.0259999999998</v>
      </c>
      <c r="D14" s="561">
        <v>211.52887350278206</v>
      </c>
    </row>
    <row r="15" spans="1:4" x14ac:dyDescent="0.35">
      <c r="A15" s="71">
        <v>10</v>
      </c>
      <c r="B15" s="69" t="s">
        <v>795</v>
      </c>
      <c r="C15" s="561"/>
      <c r="D15" s="561"/>
    </row>
    <row r="16" spans="1:4" x14ac:dyDescent="0.35">
      <c r="A16" s="90">
        <v>11</v>
      </c>
      <c r="B16" s="553" t="s">
        <v>796</v>
      </c>
      <c r="C16" s="560"/>
      <c r="D16" s="561"/>
    </row>
    <row r="17" spans="1:4" ht="26" x14ac:dyDescent="0.35">
      <c r="A17" s="71">
        <v>12</v>
      </c>
      <c r="B17" s="69" t="s">
        <v>797</v>
      </c>
      <c r="C17" s="561"/>
      <c r="D17" s="561"/>
    </row>
    <row r="18" spans="1:4" x14ac:dyDescent="0.35">
      <c r="A18" s="71">
        <v>13</v>
      </c>
      <c r="B18" s="69" t="s">
        <v>788</v>
      </c>
      <c r="C18" s="561"/>
      <c r="D18" s="561"/>
    </row>
    <row r="19" spans="1:4" x14ac:dyDescent="0.35">
      <c r="A19" s="71">
        <v>14</v>
      </c>
      <c r="B19" s="69" t="s">
        <v>789</v>
      </c>
      <c r="C19" s="561"/>
      <c r="D19" s="561"/>
    </row>
    <row r="20" spans="1:4" x14ac:dyDescent="0.35">
      <c r="A20" s="71">
        <v>15</v>
      </c>
      <c r="B20" s="69" t="s">
        <v>790</v>
      </c>
      <c r="C20" s="561"/>
      <c r="D20" s="561"/>
    </row>
    <row r="21" spans="1:4" x14ac:dyDescent="0.35">
      <c r="A21" s="71">
        <v>16</v>
      </c>
      <c r="B21" s="69" t="s">
        <v>791</v>
      </c>
      <c r="C21" s="561"/>
      <c r="D21" s="561"/>
    </row>
    <row r="22" spans="1:4" x14ac:dyDescent="0.35">
      <c r="A22" s="71">
        <v>17</v>
      </c>
      <c r="B22" s="69" t="s">
        <v>792</v>
      </c>
      <c r="C22" s="561"/>
      <c r="D22" s="561"/>
    </row>
    <row r="23" spans="1:4" x14ac:dyDescent="0.35">
      <c r="A23" s="71">
        <v>18</v>
      </c>
      <c r="B23" s="69" t="s">
        <v>793</v>
      </c>
      <c r="C23" s="561"/>
      <c r="D23" s="561"/>
    </row>
    <row r="24" spans="1:4" x14ac:dyDescent="0.35">
      <c r="A24" s="71">
        <v>19</v>
      </c>
      <c r="B24" s="69" t="s">
        <v>794</v>
      </c>
      <c r="C24" s="561"/>
      <c r="D24" s="561"/>
    </row>
    <row r="25" spans="1:4" x14ac:dyDescent="0.35">
      <c r="A25" s="71">
        <v>20</v>
      </c>
      <c r="B25" s="69" t="s">
        <v>795</v>
      </c>
      <c r="C25" s="561"/>
      <c r="D25" s="561"/>
    </row>
    <row r="26" spans="1:4" x14ac:dyDescent="0.35">
      <c r="A26" s="2" t="s">
        <v>39</v>
      </c>
    </row>
  </sheetData>
  <sheetProtection algorithmName="SHA-512" hashValue="yg7QvjVlJ4xBArguptP4w3qokGD7+JYpyy6kxn3rwV18DcaXqFa5pkqwpTGz1r97UmJ/DSkfN3W82/1Un5X1Mg==" saltValue="YziTmVUh1wqfRhRq7VBHJg==" spinCount="100000" sheet="1" objects="1" scenarios="1"/>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0353-E87C-46CB-A859-6D4BE32E157B}">
  <sheetPr>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810</v>
      </c>
      <c r="C2" s="26" t="s">
        <v>56</v>
      </c>
      <c r="D2" s="27" t="s">
        <v>811</v>
      </c>
    </row>
    <row r="4" spans="2:4" x14ac:dyDescent="0.35">
      <c r="B4" s="441"/>
      <c r="C4" s="26"/>
    </row>
    <row r="6" spans="2:4" x14ac:dyDescent="0.35">
      <c r="B6" s="441"/>
      <c r="C6" s="26"/>
    </row>
    <row r="8" spans="2:4" x14ac:dyDescent="0.35">
      <c r="B8" s="441"/>
      <c r="C8" s="26"/>
    </row>
    <row r="10" spans="2:4" x14ac:dyDescent="0.35">
      <c r="B10" s="441"/>
      <c r="C10" s="26"/>
    </row>
    <row r="12" spans="2:4" x14ac:dyDescent="0.35">
      <c r="B12" s="441"/>
      <c r="C12" s="26"/>
    </row>
  </sheetData>
  <sheetProtection algorithmName="SHA-512" hashValue="igfe3DAISM6VyqCxYiQyelenr/RhDBR2jB/asMMuczVBrRTay1wnmwCJ/y5x9zTdnJ+gYZw1RG7908xmKzFfSQ==" saltValue="PUqfI2P9JkQDYomO2jnSlw==" spinCount="100000" sheet="1" objects="1" scenarios="1"/>
  <hyperlinks>
    <hyperlink ref="B2" location="'MR1'!A1" display="EU MR1" xr:uid="{AC48BAE1-43B7-48E7-84F7-C397B7FE7AF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33B0-9A7C-497F-AF9D-D99048D98179}">
  <dimension ref="B1:D17"/>
  <sheetViews>
    <sheetView workbookViewId="0"/>
  </sheetViews>
  <sheetFormatPr defaultRowHeight="13" x14ac:dyDescent="0.3"/>
  <cols>
    <col min="1" max="2" width="8.796875" style="11"/>
    <col min="3" max="3" width="53.796875" style="11" customWidth="1"/>
    <col min="4" max="4" width="31.296875" style="11" customWidth="1"/>
    <col min="5" max="16384" width="8.796875" style="11"/>
  </cols>
  <sheetData>
    <row r="1" spans="2:4" x14ac:dyDescent="0.3">
      <c r="D1" s="3" t="s">
        <v>17</v>
      </c>
    </row>
    <row r="2" spans="2:4" x14ac:dyDescent="0.3">
      <c r="D2" s="3" t="s">
        <v>18</v>
      </c>
    </row>
    <row r="3" spans="2:4" ht="15.5" x14ac:dyDescent="0.3">
      <c r="B3" s="242" t="s">
        <v>798</v>
      </c>
      <c r="C3" s="242"/>
      <c r="D3" s="243"/>
    </row>
    <row r="4" spans="2:4" x14ac:dyDescent="0.3">
      <c r="D4" s="212" t="s">
        <v>0</v>
      </c>
    </row>
    <row r="5" spans="2:4" x14ac:dyDescent="0.3">
      <c r="B5" s="471"/>
      <c r="C5" s="58"/>
      <c r="D5" s="562" t="s">
        <v>799</v>
      </c>
    </row>
    <row r="6" spans="2:4" x14ac:dyDescent="0.3">
      <c r="B6" s="471"/>
      <c r="C6" s="563" t="s">
        <v>800</v>
      </c>
      <c r="D6" s="564"/>
    </row>
    <row r="7" spans="2:4" x14ac:dyDescent="0.3">
      <c r="B7" s="565">
        <v>1</v>
      </c>
      <c r="C7" s="566" t="s">
        <v>801</v>
      </c>
      <c r="D7" s="182">
        <v>307298.3125</v>
      </c>
    </row>
    <row r="8" spans="2:4" x14ac:dyDescent="0.3">
      <c r="B8" s="565">
        <v>2</v>
      </c>
      <c r="C8" s="566" t="s">
        <v>802</v>
      </c>
      <c r="D8" s="182">
        <v>569.08000000000004</v>
      </c>
    </row>
    <row r="9" spans="2:4" x14ac:dyDescent="0.3">
      <c r="B9" s="565">
        <v>3</v>
      </c>
      <c r="C9" s="566" t="s">
        <v>803</v>
      </c>
      <c r="D9" s="182">
        <v>0</v>
      </c>
    </row>
    <row r="10" spans="2:4" x14ac:dyDescent="0.3">
      <c r="B10" s="565">
        <v>4</v>
      </c>
      <c r="C10" s="566" t="s">
        <v>804</v>
      </c>
      <c r="D10" s="182">
        <v>0</v>
      </c>
    </row>
    <row r="11" spans="2:4" x14ac:dyDescent="0.3">
      <c r="B11" s="565"/>
      <c r="C11" s="567" t="s">
        <v>805</v>
      </c>
      <c r="D11" s="182">
        <v>0</v>
      </c>
    </row>
    <row r="12" spans="2:4" x14ac:dyDescent="0.3">
      <c r="B12" s="565">
        <v>5</v>
      </c>
      <c r="C12" s="568" t="s">
        <v>806</v>
      </c>
      <c r="D12" s="182">
        <v>0</v>
      </c>
    </row>
    <row r="13" spans="2:4" x14ac:dyDescent="0.3">
      <c r="B13" s="565">
        <v>6</v>
      </c>
      <c r="C13" s="568" t="s">
        <v>807</v>
      </c>
      <c r="D13" s="182">
        <v>0</v>
      </c>
    </row>
    <row r="14" spans="2:4" x14ac:dyDescent="0.3">
      <c r="B14" s="565">
        <v>7</v>
      </c>
      <c r="C14" s="568" t="s">
        <v>808</v>
      </c>
      <c r="D14" s="182">
        <v>0</v>
      </c>
    </row>
    <row r="15" spans="2:4" x14ac:dyDescent="0.3">
      <c r="B15" s="565">
        <v>8</v>
      </c>
      <c r="C15" s="64" t="s">
        <v>809</v>
      </c>
      <c r="D15" s="182">
        <v>0</v>
      </c>
    </row>
    <row r="16" spans="2:4" x14ac:dyDescent="0.3">
      <c r="B16" s="565">
        <v>9</v>
      </c>
      <c r="C16" s="567" t="s">
        <v>38</v>
      </c>
      <c r="D16" s="182">
        <v>307867.39250000002</v>
      </c>
    </row>
    <row r="17" spans="2:2" x14ac:dyDescent="0.3">
      <c r="B17" s="2" t="s">
        <v>39</v>
      </c>
    </row>
  </sheetData>
  <sheetProtection algorithmName="SHA-512" hashValue="LyQUxPsNc2eeuZ8ULiig03hj7qMeN89BjZO7hASX4tNLx/K4J5CI6z0KXp3GlJNKXjdxvuk3Cp5xdRtdktL9IA==" saltValue="SCy71YzhHSqpCAXOjXSou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dimension ref="A1:F36"/>
  <sheetViews>
    <sheetView workbookViewId="0"/>
  </sheetViews>
  <sheetFormatPr defaultRowHeight="12" x14ac:dyDescent="0.3"/>
  <cols>
    <col min="1" max="1" width="2.8984375" style="30" customWidth="1"/>
    <col min="2" max="2" width="7.796875" style="30" customWidth="1"/>
    <col min="3" max="3" width="52.09765625" style="30" customWidth="1"/>
    <col min="4" max="6" width="16.69921875" style="30" customWidth="1"/>
    <col min="7" max="16384" width="8.796875" style="30"/>
  </cols>
  <sheetData>
    <row r="1" spans="1:6" x14ac:dyDescent="0.3">
      <c r="A1" s="7"/>
      <c r="B1" s="7"/>
      <c r="C1" s="7"/>
      <c r="D1" s="7"/>
      <c r="E1" s="7"/>
      <c r="F1" s="7"/>
    </row>
    <row r="2" spans="1:6" ht="15.5" x14ac:dyDescent="0.35">
      <c r="A2" s="7"/>
      <c r="B2" s="47" t="s">
        <v>122</v>
      </c>
      <c r="C2" s="28"/>
      <c r="D2" s="33"/>
      <c r="E2" s="28"/>
      <c r="F2" s="31" t="s">
        <v>17</v>
      </c>
    </row>
    <row r="3" spans="1:6" x14ac:dyDescent="0.3">
      <c r="A3" s="7"/>
      <c r="B3" s="7"/>
      <c r="C3" s="7"/>
      <c r="D3" s="7"/>
      <c r="E3" s="7"/>
      <c r="F3" s="31" t="s">
        <v>18</v>
      </c>
    </row>
    <row r="4" spans="1:6" x14ac:dyDescent="0.3">
      <c r="A4" s="7"/>
      <c r="B4" s="7"/>
      <c r="C4" s="7"/>
      <c r="D4" s="7"/>
      <c r="E4" s="7"/>
      <c r="F4" s="7"/>
    </row>
    <row r="5" spans="1:6" ht="26" x14ac:dyDescent="0.3">
      <c r="A5" s="7"/>
      <c r="B5" s="77"/>
      <c r="C5" s="78"/>
      <c r="D5" s="79" t="s">
        <v>123</v>
      </c>
      <c r="E5" s="79"/>
      <c r="F5" s="80" t="s">
        <v>124</v>
      </c>
    </row>
    <row r="6" spans="1:6" ht="13" x14ac:dyDescent="0.3">
      <c r="A6" s="7"/>
      <c r="B6" s="77"/>
      <c r="C6" s="78"/>
      <c r="D6" s="80" t="s">
        <v>0</v>
      </c>
      <c r="E6" s="80" t="s">
        <v>1</v>
      </c>
      <c r="F6" s="80" t="s">
        <v>2</v>
      </c>
    </row>
    <row r="7" spans="1:6" ht="13" x14ac:dyDescent="0.3">
      <c r="A7" s="7"/>
      <c r="B7" s="81"/>
      <c r="C7" s="82"/>
      <c r="D7" s="83">
        <v>44377</v>
      </c>
      <c r="E7" s="83">
        <v>44286</v>
      </c>
      <c r="F7" s="83">
        <v>44377</v>
      </c>
    </row>
    <row r="8" spans="1:6" ht="13" x14ac:dyDescent="0.3">
      <c r="A8" s="7"/>
      <c r="B8" s="80">
        <v>1</v>
      </c>
      <c r="C8" s="84" t="s">
        <v>125</v>
      </c>
      <c r="D8" s="184">
        <v>44399390.482502513</v>
      </c>
      <c r="E8" s="184">
        <v>44010809.727296129</v>
      </c>
      <c r="F8" s="184">
        <v>3551951.2386002005</v>
      </c>
    </row>
    <row r="9" spans="1:6" ht="13" x14ac:dyDescent="0.3">
      <c r="A9" s="7"/>
      <c r="B9" s="80">
        <v>2</v>
      </c>
      <c r="C9" s="86" t="s">
        <v>126</v>
      </c>
      <c r="D9" s="184">
        <v>30414010.080061905</v>
      </c>
      <c r="E9" s="184">
        <v>31766209.222583801</v>
      </c>
      <c r="F9" s="184">
        <v>2433120.8064049524</v>
      </c>
    </row>
    <row r="10" spans="1:6" ht="13" x14ac:dyDescent="0.3">
      <c r="A10" s="7"/>
      <c r="B10" s="80">
        <v>3</v>
      </c>
      <c r="C10" s="86" t="s">
        <v>127</v>
      </c>
      <c r="D10" s="184">
        <v>1319981.12115094</v>
      </c>
      <c r="E10" s="184">
        <v>1162464.7207409402</v>
      </c>
      <c r="F10" s="184">
        <v>105598.48969207519</v>
      </c>
    </row>
    <row r="11" spans="1:6" ht="13" x14ac:dyDescent="0.3">
      <c r="A11" s="7"/>
      <c r="B11" s="80">
        <v>4</v>
      </c>
      <c r="C11" s="86" t="s">
        <v>128</v>
      </c>
      <c r="D11" s="184">
        <v>0</v>
      </c>
      <c r="E11" s="184">
        <v>0</v>
      </c>
      <c r="F11" s="184">
        <v>0</v>
      </c>
    </row>
    <row r="12" spans="1:6" ht="26" x14ac:dyDescent="0.3">
      <c r="A12" s="7"/>
      <c r="B12" s="80" t="s">
        <v>129</v>
      </c>
      <c r="C12" s="86" t="s">
        <v>130</v>
      </c>
      <c r="D12" s="184">
        <v>0</v>
      </c>
      <c r="E12" s="184">
        <v>0</v>
      </c>
      <c r="F12" s="184">
        <v>0</v>
      </c>
    </row>
    <row r="13" spans="1:6" ht="13" x14ac:dyDescent="0.3">
      <c r="A13" s="7"/>
      <c r="B13" s="80">
        <v>5</v>
      </c>
      <c r="C13" s="86" t="s">
        <v>131</v>
      </c>
      <c r="D13" s="184">
        <v>11944861.82934</v>
      </c>
      <c r="E13" s="184">
        <v>10393558.25588</v>
      </c>
      <c r="F13" s="184">
        <v>955588.94634720008</v>
      </c>
    </row>
    <row r="14" spans="1:6" ht="13" x14ac:dyDescent="0.3">
      <c r="A14" s="7"/>
      <c r="B14" s="80">
        <v>6</v>
      </c>
      <c r="C14" s="84" t="s">
        <v>132</v>
      </c>
      <c r="D14" s="184">
        <v>557788.68649737409</v>
      </c>
      <c r="E14" s="184">
        <v>284698.66782555735</v>
      </c>
      <c r="F14" s="184">
        <v>44623.094919789924</v>
      </c>
    </row>
    <row r="15" spans="1:6" ht="13" x14ac:dyDescent="0.3">
      <c r="A15" s="7"/>
      <c r="B15" s="80">
        <v>7</v>
      </c>
      <c r="C15" s="86" t="s">
        <v>126</v>
      </c>
      <c r="D15" s="184">
        <v>0</v>
      </c>
      <c r="E15" s="184">
        <v>0</v>
      </c>
      <c r="F15" s="184">
        <v>0</v>
      </c>
    </row>
    <row r="16" spans="1:6" ht="13" x14ac:dyDescent="0.3">
      <c r="A16" s="7"/>
      <c r="B16" s="80">
        <v>8</v>
      </c>
      <c r="C16" s="86" t="s">
        <v>133</v>
      </c>
      <c r="D16" s="184">
        <v>0</v>
      </c>
      <c r="E16" s="184">
        <v>0</v>
      </c>
      <c r="F16" s="184">
        <v>0</v>
      </c>
    </row>
    <row r="17" spans="1:6" ht="13" x14ac:dyDescent="0.3">
      <c r="A17" s="7"/>
      <c r="B17" s="80" t="s">
        <v>84</v>
      </c>
      <c r="C17" s="86" t="s">
        <v>134</v>
      </c>
      <c r="D17" s="184">
        <v>0</v>
      </c>
      <c r="E17" s="184">
        <v>0</v>
      </c>
      <c r="F17" s="184">
        <v>0</v>
      </c>
    </row>
    <row r="18" spans="1:6" ht="13" x14ac:dyDescent="0.3">
      <c r="A18" s="7"/>
      <c r="B18" s="80" t="s">
        <v>135</v>
      </c>
      <c r="C18" s="86" t="s">
        <v>136</v>
      </c>
      <c r="D18" s="184">
        <v>150383.42322387127</v>
      </c>
      <c r="E18" s="184">
        <v>56074.175000000003</v>
      </c>
      <c r="F18" s="184">
        <v>12030.673857909702</v>
      </c>
    </row>
    <row r="19" spans="1:6" ht="13" x14ac:dyDescent="0.3">
      <c r="A19" s="7"/>
      <c r="B19" s="80">
        <v>9</v>
      </c>
      <c r="C19" s="86" t="s">
        <v>137</v>
      </c>
      <c r="D19" s="184">
        <v>407405.26327350282</v>
      </c>
      <c r="E19" s="184">
        <v>228624.49282555736</v>
      </c>
      <c r="F19" s="184">
        <v>32592.421061880228</v>
      </c>
    </row>
    <row r="20" spans="1:6" ht="13" x14ac:dyDescent="0.3">
      <c r="A20" s="7"/>
      <c r="B20" s="80">
        <v>15</v>
      </c>
      <c r="C20" s="84" t="s">
        <v>138</v>
      </c>
      <c r="D20" s="184">
        <v>0</v>
      </c>
      <c r="E20" s="184">
        <v>0</v>
      </c>
      <c r="F20" s="184">
        <v>0</v>
      </c>
    </row>
    <row r="21" spans="1:6" ht="26" x14ac:dyDescent="0.3">
      <c r="A21" s="7"/>
      <c r="B21" s="80">
        <v>16</v>
      </c>
      <c r="C21" s="84" t="s">
        <v>139</v>
      </c>
      <c r="D21" s="184">
        <v>0</v>
      </c>
      <c r="E21" s="184">
        <v>0</v>
      </c>
      <c r="F21" s="184">
        <v>0</v>
      </c>
    </row>
    <row r="22" spans="1:6" ht="13" x14ac:dyDescent="0.3">
      <c r="A22" s="7"/>
      <c r="B22" s="80">
        <v>17</v>
      </c>
      <c r="C22" s="86" t="s">
        <v>140</v>
      </c>
      <c r="D22" s="184">
        <v>0</v>
      </c>
      <c r="E22" s="184">
        <v>0</v>
      </c>
      <c r="F22" s="184">
        <v>0</v>
      </c>
    </row>
    <row r="23" spans="1:6" ht="13" x14ac:dyDescent="0.3">
      <c r="A23" s="7"/>
      <c r="B23" s="80">
        <v>18</v>
      </c>
      <c r="C23" s="86" t="s">
        <v>141</v>
      </c>
      <c r="D23" s="184">
        <v>0</v>
      </c>
      <c r="E23" s="184">
        <v>0</v>
      </c>
      <c r="F23" s="184">
        <v>0</v>
      </c>
    </row>
    <row r="24" spans="1:6" ht="13" x14ac:dyDescent="0.3">
      <c r="A24" s="7"/>
      <c r="B24" s="80">
        <v>19</v>
      </c>
      <c r="C24" s="86" t="s">
        <v>142</v>
      </c>
      <c r="D24" s="184">
        <v>0</v>
      </c>
      <c r="E24" s="184">
        <v>0</v>
      </c>
      <c r="F24" s="184">
        <v>0</v>
      </c>
    </row>
    <row r="25" spans="1:6" ht="13" x14ac:dyDescent="0.3">
      <c r="A25" s="7"/>
      <c r="B25" s="80" t="s">
        <v>143</v>
      </c>
      <c r="C25" s="86" t="s">
        <v>144</v>
      </c>
      <c r="D25" s="184">
        <v>0</v>
      </c>
      <c r="E25" s="184">
        <v>0</v>
      </c>
      <c r="F25" s="184">
        <v>0</v>
      </c>
    </row>
    <row r="26" spans="1:6" ht="26" x14ac:dyDescent="0.3">
      <c r="A26" s="7"/>
      <c r="B26" s="80">
        <v>20</v>
      </c>
      <c r="C26" s="84" t="s">
        <v>145</v>
      </c>
      <c r="D26" s="184">
        <v>307867.39250000002</v>
      </c>
      <c r="E26" s="184">
        <v>371107.79700000002</v>
      </c>
      <c r="F26" s="184">
        <v>24629.3914</v>
      </c>
    </row>
    <row r="27" spans="1:6" ht="13" x14ac:dyDescent="0.3">
      <c r="A27" s="7"/>
      <c r="B27" s="80">
        <v>21</v>
      </c>
      <c r="C27" s="86" t="s">
        <v>126</v>
      </c>
      <c r="D27" s="184">
        <v>307867.39250000002</v>
      </c>
      <c r="E27" s="184">
        <v>371107.79700000002</v>
      </c>
      <c r="F27" s="184">
        <v>24629.3914</v>
      </c>
    </row>
    <row r="28" spans="1:6" ht="13" x14ac:dyDescent="0.3">
      <c r="A28" s="7"/>
      <c r="B28" s="80">
        <v>22</v>
      </c>
      <c r="C28" s="86" t="s">
        <v>146</v>
      </c>
      <c r="D28" s="184">
        <v>0</v>
      </c>
      <c r="E28" s="184">
        <v>0</v>
      </c>
      <c r="F28" s="184">
        <v>0</v>
      </c>
    </row>
    <row r="29" spans="1:6" ht="13" x14ac:dyDescent="0.3">
      <c r="A29" s="7"/>
      <c r="B29" s="80" t="s">
        <v>147</v>
      </c>
      <c r="C29" s="84" t="s">
        <v>148</v>
      </c>
      <c r="D29" s="184">
        <v>0</v>
      </c>
      <c r="E29" s="184">
        <v>0</v>
      </c>
      <c r="F29" s="184">
        <v>0</v>
      </c>
    </row>
    <row r="30" spans="1:6" ht="13" x14ac:dyDescent="0.3">
      <c r="A30" s="7"/>
      <c r="B30" s="80">
        <v>23</v>
      </c>
      <c r="C30" s="84" t="s">
        <v>149</v>
      </c>
      <c r="D30" s="184">
        <v>5412494.8668750003</v>
      </c>
      <c r="E30" s="184">
        <v>5412494.8668750003</v>
      </c>
      <c r="F30" s="184">
        <v>432999.58935000002</v>
      </c>
    </row>
    <row r="31" spans="1:6" ht="13" x14ac:dyDescent="0.3">
      <c r="A31" s="7"/>
      <c r="B31" s="80" t="s">
        <v>150</v>
      </c>
      <c r="C31" s="84" t="s">
        <v>151</v>
      </c>
      <c r="D31" s="184">
        <v>0</v>
      </c>
      <c r="E31" s="184">
        <v>0</v>
      </c>
      <c r="F31" s="184">
        <v>0</v>
      </c>
    </row>
    <row r="32" spans="1:6" ht="13" x14ac:dyDescent="0.3">
      <c r="A32" s="7"/>
      <c r="B32" s="80" t="s">
        <v>152</v>
      </c>
      <c r="C32" s="84" t="s">
        <v>153</v>
      </c>
      <c r="D32" s="184">
        <v>5412494.8668750003</v>
      </c>
      <c r="E32" s="184">
        <v>5412494.8668750003</v>
      </c>
      <c r="F32" s="184">
        <v>432999.58935000002</v>
      </c>
    </row>
    <row r="33" spans="1:6" ht="13" x14ac:dyDescent="0.3">
      <c r="A33" s="7"/>
      <c r="B33" s="80" t="s">
        <v>154</v>
      </c>
      <c r="C33" s="84" t="s">
        <v>155</v>
      </c>
      <c r="D33" s="184">
        <v>0</v>
      </c>
      <c r="E33" s="184">
        <v>0</v>
      </c>
      <c r="F33" s="184">
        <v>0</v>
      </c>
    </row>
    <row r="34" spans="1:6" ht="26" x14ac:dyDescent="0.3">
      <c r="A34" s="7"/>
      <c r="B34" s="80">
        <v>24</v>
      </c>
      <c r="C34" s="84" t="s">
        <v>156</v>
      </c>
      <c r="D34" s="184">
        <v>1694478.4484250001</v>
      </c>
      <c r="E34" s="184">
        <v>1699974.0461000002</v>
      </c>
      <c r="F34" s="184">
        <v>135558.27587400001</v>
      </c>
    </row>
    <row r="35" spans="1:6" ht="13" x14ac:dyDescent="0.3">
      <c r="A35" s="7"/>
      <c r="B35" s="87">
        <v>29</v>
      </c>
      <c r="C35" s="88" t="s">
        <v>38</v>
      </c>
      <c r="D35" s="185">
        <v>50677541.428374887</v>
      </c>
      <c r="E35" s="185">
        <v>50079111.058996685</v>
      </c>
      <c r="F35" s="185">
        <v>4054203.3142699911</v>
      </c>
    </row>
    <row r="36" spans="1:6" x14ac:dyDescent="0.3">
      <c r="A36" s="7"/>
      <c r="B36" s="2" t="s">
        <v>39</v>
      </c>
      <c r="C36" s="7"/>
      <c r="D36" s="7"/>
      <c r="E36" s="7"/>
      <c r="F36" s="7"/>
    </row>
  </sheetData>
  <sheetProtection algorithmName="SHA-512" hashValue="Ea1WoNDD6lnegbV5/HWpiTF770SasJYKpuVpYO40aQ9oAp8Vv8GBznZlKT61XQqjTFjV0Ec4N26MDi2mZX6E+A==" saltValue="iQRbcZ7Xf3EfQTpfANvISg==" spinCount="100000" sheet="1" objects="1" scenarios="1"/>
  <mergeCells count="2">
    <mergeCell ref="B5:C7"/>
    <mergeCell ref="D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E80E-5BC6-4A60-BA27-466C272FE2B3}">
  <sheetPr>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157</v>
      </c>
      <c r="C2" s="26" t="s">
        <v>56</v>
      </c>
      <c r="D2" s="27" t="s">
        <v>159</v>
      </c>
    </row>
    <row r="4" spans="2:4" x14ac:dyDescent="0.35">
      <c r="B4" s="25" t="s">
        <v>158</v>
      </c>
      <c r="C4" s="26" t="s">
        <v>56</v>
      </c>
      <c r="D4" s="27" t="s">
        <v>160</v>
      </c>
    </row>
  </sheetData>
  <sheetProtection algorithmName="SHA-512" hashValue="gQOK09Vij/pB+mLeayHsjEOtj/kfjIRyXAZBFjntTNPO1yTy7Vs0FCQdb5gv9DbsMSQbY0bFuEjebCe0qedEQQ==" saltValue="4BVzSbD9cwXfNM1fJL8zog==" spinCount="100000" sheet="1" objects="1" scenarios="1"/>
  <hyperlinks>
    <hyperlink ref="B2" location="'CC1'!A1" display="EU CC1" xr:uid="{A05E27CB-DCD2-459E-B045-6DABFACC30DC}"/>
    <hyperlink ref="B4" location="'CC2'!A1" display="EU CC@" xr:uid="{BC29663F-6407-4107-B846-99E90EDCE26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D2231-3C20-44F8-BE2D-94D1BC8EDCDF}">
  <dimension ref="A2:D123"/>
  <sheetViews>
    <sheetView workbookViewId="0"/>
  </sheetViews>
  <sheetFormatPr defaultColWidth="9.8984375" defaultRowHeight="13.5" x14ac:dyDescent="0.35"/>
  <cols>
    <col min="1" max="1" width="6.8984375" style="1" customWidth="1"/>
    <col min="2" max="2" width="9.8984375" style="1"/>
    <col min="3" max="3" width="91.59765625" style="1" customWidth="1"/>
    <col min="4" max="4" width="22.5" style="1" customWidth="1"/>
    <col min="5" max="16384" width="9.8984375" style="1"/>
  </cols>
  <sheetData>
    <row r="2" spans="2:4" ht="15.5" x14ac:dyDescent="0.35">
      <c r="B2" s="19" t="s">
        <v>161</v>
      </c>
      <c r="C2" s="5"/>
      <c r="D2" s="38">
        <v>44377</v>
      </c>
    </row>
    <row r="3" spans="2:4" ht="18.5" x14ac:dyDescent="0.45">
      <c r="B3" s="35"/>
      <c r="D3" s="89" t="s">
        <v>17</v>
      </c>
    </row>
    <row r="4" spans="2:4" ht="18.5" x14ac:dyDescent="0.45">
      <c r="B4" s="35"/>
      <c r="D4" s="89" t="s">
        <v>18</v>
      </c>
    </row>
    <row r="5" spans="2:4" x14ac:dyDescent="0.35">
      <c r="B5" s="11"/>
      <c r="C5" s="11"/>
      <c r="D5" s="90"/>
    </row>
    <row r="6" spans="2:4" x14ac:dyDescent="0.35">
      <c r="B6" s="11"/>
      <c r="C6" s="11"/>
      <c r="D6" s="90" t="s">
        <v>162</v>
      </c>
    </row>
    <row r="7" spans="2:4" x14ac:dyDescent="0.35">
      <c r="B7" s="91" t="s">
        <v>163</v>
      </c>
      <c r="C7" s="92"/>
      <c r="D7" s="93"/>
    </row>
    <row r="8" spans="2:4" x14ac:dyDescent="0.35">
      <c r="B8" s="94">
        <v>1</v>
      </c>
      <c r="C8" s="95" t="s">
        <v>164</v>
      </c>
      <c r="D8" s="96">
        <v>2360619.0305699995</v>
      </c>
    </row>
    <row r="9" spans="2:4" x14ac:dyDescent="0.35">
      <c r="B9" s="94">
        <v>2</v>
      </c>
      <c r="C9" s="95" t="s">
        <v>165</v>
      </c>
      <c r="D9" s="96">
        <v>3.8184225559234621E-11</v>
      </c>
    </row>
    <row r="10" spans="2:4" x14ac:dyDescent="0.35">
      <c r="B10" s="94">
        <v>3</v>
      </c>
      <c r="C10" s="95" t="s">
        <v>166</v>
      </c>
      <c r="D10" s="96">
        <v>6301822.1304599997</v>
      </c>
    </row>
    <row r="11" spans="2:4" x14ac:dyDescent="0.35">
      <c r="B11" s="94" t="s">
        <v>167</v>
      </c>
      <c r="C11" s="95" t="s">
        <v>168</v>
      </c>
      <c r="D11" s="96">
        <v>228902.27218999999</v>
      </c>
    </row>
    <row r="12" spans="2:4" ht="26" x14ac:dyDescent="0.35">
      <c r="B12" s="94">
        <v>4</v>
      </c>
      <c r="C12" s="95" t="s">
        <v>169</v>
      </c>
      <c r="D12" s="96"/>
    </row>
    <row r="13" spans="2:4" x14ac:dyDescent="0.35">
      <c r="B13" s="94">
        <v>5</v>
      </c>
      <c r="C13" s="95" t="s">
        <v>170</v>
      </c>
      <c r="D13" s="96"/>
    </row>
    <row r="14" spans="2:4" x14ac:dyDescent="0.35">
      <c r="B14" s="94" t="s">
        <v>171</v>
      </c>
      <c r="C14" s="95" t="s">
        <v>172</v>
      </c>
      <c r="D14" s="96"/>
    </row>
    <row r="15" spans="2:4" x14ac:dyDescent="0.35">
      <c r="B15" s="97">
        <v>6</v>
      </c>
      <c r="C15" s="98" t="s">
        <v>173</v>
      </c>
      <c r="D15" s="99">
        <v>8891343.4332199991</v>
      </c>
    </row>
    <row r="16" spans="2:4" x14ac:dyDescent="0.35">
      <c r="B16" s="100" t="s">
        <v>174</v>
      </c>
      <c r="C16" s="101"/>
      <c r="D16" s="102"/>
    </row>
    <row r="17" spans="2:4" x14ac:dyDescent="0.35">
      <c r="B17" s="94">
        <v>7</v>
      </c>
      <c r="C17" s="103" t="s">
        <v>175</v>
      </c>
      <c r="D17" s="96">
        <v>-24434.676173</v>
      </c>
    </row>
    <row r="18" spans="2:4" x14ac:dyDescent="0.35">
      <c r="B18" s="94">
        <v>8</v>
      </c>
      <c r="C18" s="103" t="s">
        <v>176</v>
      </c>
      <c r="D18" s="96">
        <v>-367932.09845999995</v>
      </c>
    </row>
    <row r="19" spans="2:4" x14ac:dyDescent="0.35">
      <c r="B19" s="94">
        <v>9</v>
      </c>
      <c r="C19" s="103" t="s">
        <v>177</v>
      </c>
      <c r="D19" s="96"/>
    </row>
    <row r="20" spans="2:4" ht="26" x14ac:dyDescent="0.35">
      <c r="B20" s="94">
        <v>10</v>
      </c>
      <c r="C20" s="103" t="s">
        <v>178</v>
      </c>
      <c r="D20" s="96"/>
    </row>
    <row r="21" spans="2:4" ht="26" x14ac:dyDescent="0.35">
      <c r="B21" s="94">
        <v>11</v>
      </c>
      <c r="C21" s="103" t="s">
        <v>179</v>
      </c>
      <c r="D21" s="96">
        <v>67439.78753999999</v>
      </c>
    </row>
    <row r="22" spans="2:4" x14ac:dyDescent="0.35">
      <c r="B22" s="94">
        <v>12</v>
      </c>
      <c r="C22" s="103" t="s">
        <v>180</v>
      </c>
      <c r="D22" s="96">
        <v>-199199.92805840442</v>
      </c>
    </row>
    <row r="23" spans="2:4" x14ac:dyDescent="0.35">
      <c r="B23" s="94">
        <v>13</v>
      </c>
      <c r="C23" s="103" t="s">
        <v>181</v>
      </c>
      <c r="D23" s="96"/>
    </row>
    <row r="24" spans="2:4" x14ac:dyDescent="0.35">
      <c r="B24" s="94">
        <v>14</v>
      </c>
      <c r="C24" s="103" t="s">
        <v>182</v>
      </c>
      <c r="D24" s="96"/>
    </row>
    <row r="25" spans="2:4" x14ac:dyDescent="0.35">
      <c r="B25" s="94">
        <v>15</v>
      </c>
      <c r="C25" s="103" t="s">
        <v>183</v>
      </c>
      <c r="D25" s="96"/>
    </row>
    <row r="26" spans="2:4" x14ac:dyDescent="0.35">
      <c r="B26" s="94">
        <v>16</v>
      </c>
      <c r="C26" s="103" t="s">
        <v>184</v>
      </c>
      <c r="D26" s="96">
        <v>-26896.685450000001</v>
      </c>
    </row>
    <row r="27" spans="2:4" ht="39" x14ac:dyDescent="0.35">
      <c r="B27" s="94">
        <v>17</v>
      </c>
      <c r="C27" s="103" t="s">
        <v>185</v>
      </c>
      <c r="D27" s="96"/>
    </row>
    <row r="28" spans="2:4" ht="39" x14ac:dyDescent="0.35">
      <c r="B28" s="94">
        <v>18</v>
      </c>
      <c r="C28" s="103" t="s">
        <v>186</v>
      </c>
      <c r="D28" s="96"/>
    </row>
    <row r="29" spans="2:4" ht="39" x14ac:dyDescent="0.35">
      <c r="B29" s="94">
        <v>19</v>
      </c>
      <c r="C29" s="103" t="s">
        <v>187</v>
      </c>
      <c r="D29" s="96"/>
    </row>
    <row r="30" spans="2:4" x14ac:dyDescent="0.35">
      <c r="B30" s="94">
        <v>20</v>
      </c>
      <c r="C30" s="103" t="s">
        <v>177</v>
      </c>
      <c r="D30" s="96"/>
    </row>
    <row r="31" spans="2:4" ht="26" x14ac:dyDescent="0.35">
      <c r="B31" s="94" t="s">
        <v>188</v>
      </c>
      <c r="C31" s="103" t="s">
        <v>189</v>
      </c>
      <c r="D31" s="96"/>
    </row>
    <row r="32" spans="2:4" x14ac:dyDescent="0.35">
      <c r="B32" s="94" t="s">
        <v>190</v>
      </c>
      <c r="C32" s="103" t="s">
        <v>191</v>
      </c>
      <c r="D32" s="96"/>
    </row>
    <row r="33" spans="2:4" x14ac:dyDescent="0.35">
      <c r="B33" s="94" t="s">
        <v>192</v>
      </c>
      <c r="C33" s="104" t="s">
        <v>193</v>
      </c>
      <c r="D33" s="96"/>
    </row>
    <row r="34" spans="2:4" x14ac:dyDescent="0.35">
      <c r="B34" s="94" t="s">
        <v>194</v>
      </c>
      <c r="C34" s="103" t="s">
        <v>195</v>
      </c>
      <c r="D34" s="96"/>
    </row>
    <row r="35" spans="2:4" ht="26" x14ac:dyDescent="0.35">
      <c r="B35" s="94">
        <v>21</v>
      </c>
      <c r="C35" s="103" t="s">
        <v>196</v>
      </c>
      <c r="D35" s="96"/>
    </row>
    <row r="36" spans="2:4" x14ac:dyDescent="0.35">
      <c r="B36" s="94">
        <v>22</v>
      </c>
      <c r="C36" s="103" t="s">
        <v>197</v>
      </c>
      <c r="D36" s="96"/>
    </row>
    <row r="37" spans="2:4" ht="26" x14ac:dyDescent="0.35">
      <c r="B37" s="94">
        <v>23</v>
      </c>
      <c r="C37" s="103" t="s">
        <v>198</v>
      </c>
      <c r="D37" s="96"/>
    </row>
    <row r="38" spans="2:4" x14ac:dyDescent="0.35">
      <c r="B38" s="94">
        <v>24</v>
      </c>
      <c r="C38" s="103" t="s">
        <v>177</v>
      </c>
      <c r="D38" s="96"/>
    </row>
    <row r="39" spans="2:4" x14ac:dyDescent="0.35">
      <c r="B39" s="94">
        <v>25</v>
      </c>
      <c r="C39" s="103" t="s">
        <v>199</v>
      </c>
      <c r="D39" s="96"/>
    </row>
    <row r="40" spans="2:4" x14ac:dyDescent="0.35">
      <c r="B40" s="94" t="s">
        <v>200</v>
      </c>
      <c r="C40" s="103" t="s">
        <v>201</v>
      </c>
      <c r="D40" s="96">
        <v>-511647.54071000253</v>
      </c>
    </row>
    <row r="41" spans="2:4" ht="39" x14ac:dyDescent="0.35">
      <c r="B41" s="94" t="s">
        <v>202</v>
      </c>
      <c r="C41" s="103" t="s">
        <v>203</v>
      </c>
      <c r="D41" s="96"/>
    </row>
    <row r="42" spans="2:4" x14ac:dyDescent="0.35">
      <c r="B42" s="94">
        <v>26</v>
      </c>
      <c r="C42" s="103" t="s">
        <v>177</v>
      </c>
      <c r="D42" s="96"/>
    </row>
    <row r="43" spans="2:4" x14ac:dyDescent="0.35">
      <c r="B43" s="94">
        <v>27</v>
      </c>
      <c r="C43" s="103" t="s">
        <v>382</v>
      </c>
      <c r="D43" s="96"/>
    </row>
    <row r="44" spans="2:4" x14ac:dyDescent="0.35">
      <c r="B44" s="94" t="s">
        <v>204</v>
      </c>
      <c r="C44" s="103" t="s">
        <v>387</v>
      </c>
      <c r="D44" s="96">
        <v>92428.544801700147</v>
      </c>
    </row>
    <row r="45" spans="2:4" x14ac:dyDescent="0.35">
      <c r="B45" s="94">
        <v>28</v>
      </c>
      <c r="C45" s="105" t="s">
        <v>205</v>
      </c>
      <c r="D45" s="96">
        <v>-970242.59650970693</v>
      </c>
    </row>
    <row r="46" spans="2:4" x14ac:dyDescent="0.35">
      <c r="B46" s="94">
        <v>29</v>
      </c>
      <c r="C46" s="105" t="s">
        <v>206</v>
      </c>
      <c r="D46" s="99">
        <v>7921100.8367102919</v>
      </c>
    </row>
    <row r="47" spans="2:4" x14ac:dyDescent="0.35">
      <c r="B47" s="100" t="s">
        <v>207</v>
      </c>
      <c r="C47" s="101"/>
      <c r="D47" s="102"/>
    </row>
    <row r="48" spans="2:4" x14ac:dyDescent="0.35">
      <c r="B48" s="94">
        <v>30</v>
      </c>
      <c r="C48" s="103" t="s">
        <v>164</v>
      </c>
      <c r="D48" s="106"/>
    </row>
    <row r="49" spans="1:4" x14ac:dyDescent="0.35">
      <c r="B49" s="94">
        <v>31</v>
      </c>
      <c r="C49" s="103" t="s">
        <v>208</v>
      </c>
      <c r="D49" s="106"/>
    </row>
    <row r="50" spans="1:4" x14ac:dyDescent="0.35">
      <c r="B50" s="94">
        <v>32</v>
      </c>
      <c r="C50" s="103" t="s">
        <v>209</v>
      </c>
      <c r="D50" s="106"/>
    </row>
    <row r="51" spans="1:4" ht="26" x14ac:dyDescent="0.35">
      <c r="B51" s="94">
        <v>33</v>
      </c>
      <c r="C51" s="103" t="s">
        <v>210</v>
      </c>
      <c r="D51" s="106"/>
    </row>
    <row r="52" spans="1:4" ht="14.5" x14ac:dyDescent="0.35">
      <c r="A52" s="36"/>
      <c r="B52" s="94" t="s">
        <v>211</v>
      </c>
      <c r="C52" s="103" t="s">
        <v>212</v>
      </c>
      <c r="D52" s="106"/>
    </row>
    <row r="53" spans="1:4" ht="14.5" x14ac:dyDescent="0.35">
      <c r="A53" s="36"/>
      <c r="B53" s="94" t="s">
        <v>213</v>
      </c>
      <c r="C53" s="103" t="s">
        <v>214</v>
      </c>
      <c r="D53" s="106"/>
    </row>
    <row r="54" spans="1:4" ht="26" x14ac:dyDescent="0.35">
      <c r="B54" s="94">
        <v>34</v>
      </c>
      <c r="C54" s="103" t="s">
        <v>215</v>
      </c>
      <c r="D54" s="106"/>
    </row>
    <row r="55" spans="1:4" x14ac:dyDescent="0.35">
      <c r="B55" s="94">
        <v>35</v>
      </c>
      <c r="C55" s="103" t="s">
        <v>216</v>
      </c>
      <c r="D55" s="106"/>
    </row>
    <row r="56" spans="1:4" x14ac:dyDescent="0.35">
      <c r="B56" s="97">
        <v>36</v>
      </c>
      <c r="C56" s="105" t="s">
        <v>217</v>
      </c>
      <c r="D56" s="107"/>
    </row>
    <row r="57" spans="1:4" x14ac:dyDescent="0.35">
      <c r="B57" s="100" t="s">
        <v>218</v>
      </c>
      <c r="C57" s="101"/>
      <c r="D57" s="102"/>
    </row>
    <row r="58" spans="1:4" x14ac:dyDescent="0.35">
      <c r="B58" s="94">
        <v>37</v>
      </c>
      <c r="C58" s="103" t="s">
        <v>219</v>
      </c>
      <c r="D58" s="106"/>
    </row>
    <row r="59" spans="1:4" ht="39" x14ac:dyDescent="0.35">
      <c r="B59" s="94">
        <v>38</v>
      </c>
      <c r="C59" s="103" t="s">
        <v>220</v>
      </c>
      <c r="D59" s="106"/>
    </row>
    <row r="60" spans="1:4" ht="39" x14ac:dyDescent="0.35">
      <c r="B60" s="94">
        <v>39</v>
      </c>
      <c r="C60" s="103" t="s">
        <v>221</v>
      </c>
      <c r="D60" s="106"/>
    </row>
    <row r="61" spans="1:4" ht="39" x14ac:dyDescent="0.35">
      <c r="B61" s="94">
        <v>40</v>
      </c>
      <c r="C61" s="103" t="s">
        <v>222</v>
      </c>
      <c r="D61" s="106"/>
    </row>
    <row r="62" spans="1:4" x14ac:dyDescent="0.35">
      <c r="B62" s="94">
        <v>41</v>
      </c>
      <c r="C62" s="103" t="s">
        <v>177</v>
      </c>
      <c r="D62" s="106"/>
    </row>
    <row r="63" spans="1:4" x14ac:dyDescent="0.35">
      <c r="B63" s="94">
        <v>42</v>
      </c>
      <c r="C63" s="103" t="s">
        <v>383</v>
      </c>
      <c r="D63" s="106"/>
    </row>
    <row r="64" spans="1:4" x14ac:dyDescent="0.35">
      <c r="B64" s="94" t="s">
        <v>223</v>
      </c>
      <c r="C64" s="103" t="s">
        <v>224</v>
      </c>
      <c r="D64" s="106"/>
    </row>
    <row r="65" spans="1:4" x14ac:dyDescent="0.35">
      <c r="B65" s="97">
        <v>43</v>
      </c>
      <c r="C65" s="105" t="s">
        <v>225</v>
      </c>
      <c r="D65" s="107"/>
    </row>
    <row r="66" spans="1:4" x14ac:dyDescent="0.35">
      <c r="B66" s="97">
        <v>44</v>
      </c>
      <c r="C66" s="105" t="s">
        <v>226</v>
      </c>
      <c r="D66" s="107"/>
    </row>
    <row r="67" spans="1:4" x14ac:dyDescent="0.35">
      <c r="B67" s="186">
        <v>45</v>
      </c>
      <c r="C67" s="187" t="s">
        <v>227</v>
      </c>
      <c r="D67" s="188">
        <v>7921100.8367102919</v>
      </c>
    </row>
    <row r="68" spans="1:4" x14ac:dyDescent="0.35">
      <c r="B68" s="189" t="s">
        <v>228</v>
      </c>
      <c r="C68" s="190"/>
      <c r="D68" s="191"/>
    </row>
    <row r="69" spans="1:4" x14ac:dyDescent="0.35">
      <c r="B69" s="192">
        <v>46</v>
      </c>
      <c r="C69" s="193" t="s">
        <v>229</v>
      </c>
      <c r="D69" s="194">
        <v>1530000</v>
      </c>
    </row>
    <row r="70" spans="1:4" ht="26" x14ac:dyDescent="0.35">
      <c r="B70" s="192">
        <v>47</v>
      </c>
      <c r="C70" s="193" t="s">
        <v>230</v>
      </c>
      <c r="D70" s="194"/>
    </row>
    <row r="71" spans="1:4" ht="14.5" x14ac:dyDescent="0.35">
      <c r="A71" s="37"/>
      <c r="B71" s="192" t="s">
        <v>231</v>
      </c>
      <c r="C71" s="193" t="s">
        <v>232</v>
      </c>
      <c r="D71" s="194"/>
    </row>
    <row r="72" spans="1:4" ht="14.5" x14ac:dyDescent="0.35">
      <c r="A72" s="37"/>
      <c r="B72" s="192" t="s">
        <v>233</v>
      </c>
      <c r="C72" s="193" t="s">
        <v>234</v>
      </c>
      <c r="D72" s="194"/>
    </row>
    <row r="73" spans="1:4" ht="26" x14ac:dyDescent="0.35">
      <c r="B73" s="192">
        <v>48</v>
      </c>
      <c r="C73" s="193" t="s">
        <v>235</v>
      </c>
      <c r="D73" s="194"/>
    </row>
    <row r="74" spans="1:4" x14ac:dyDescent="0.35">
      <c r="B74" s="192">
        <v>49</v>
      </c>
      <c r="C74" s="193" t="s">
        <v>236</v>
      </c>
      <c r="D74" s="194"/>
    </row>
    <row r="75" spans="1:4" x14ac:dyDescent="0.35">
      <c r="B75" s="192">
        <v>50</v>
      </c>
      <c r="C75" s="193" t="s">
        <v>237</v>
      </c>
      <c r="D75" s="194"/>
    </row>
    <row r="76" spans="1:4" x14ac:dyDescent="0.35">
      <c r="B76" s="186">
        <v>51</v>
      </c>
      <c r="C76" s="187" t="s">
        <v>238</v>
      </c>
      <c r="D76" s="188">
        <v>1530000</v>
      </c>
    </row>
    <row r="77" spans="1:4" x14ac:dyDescent="0.35">
      <c r="B77" s="100" t="s">
        <v>239</v>
      </c>
      <c r="C77" s="101"/>
      <c r="D77" s="102"/>
    </row>
    <row r="78" spans="1:4" ht="26" x14ac:dyDescent="0.35">
      <c r="B78" s="94">
        <v>52</v>
      </c>
      <c r="C78" s="103" t="s">
        <v>240</v>
      </c>
      <c r="D78" s="106"/>
    </row>
    <row r="79" spans="1:4" ht="39" x14ac:dyDescent="0.35">
      <c r="B79" s="94">
        <v>53</v>
      </c>
      <c r="C79" s="103" t="s">
        <v>241</v>
      </c>
      <c r="D79" s="106"/>
    </row>
    <row r="80" spans="1:4" ht="39" x14ac:dyDescent="0.35">
      <c r="B80" s="94">
        <v>54</v>
      </c>
      <c r="C80" s="103" t="s">
        <v>242</v>
      </c>
      <c r="D80" s="106"/>
    </row>
    <row r="81" spans="2:4" x14ac:dyDescent="0.35">
      <c r="B81" s="94" t="s">
        <v>243</v>
      </c>
      <c r="C81" s="103" t="s">
        <v>177</v>
      </c>
      <c r="D81" s="106"/>
    </row>
    <row r="82" spans="2:4" ht="39" x14ac:dyDescent="0.35">
      <c r="B82" s="94">
        <v>55</v>
      </c>
      <c r="C82" s="103" t="s">
        <v>244</v>
      </c>
      <c r="D82" s="106"/>
    </row>
    <row r="83" spans="2:4" x14ac:dyDescent="0.35">
      <c r="B83" s="94">
        <v>56</v>
      </c>
      <c r="C83" s="103" t="s">
        <v>177</v>
      </c>
      <c r="D83" s="106"/>
    </row>
    <row r="84" spans="2:4" ht="26" x14ac:dyDescent="0.35">
      <c r="B84" s="94" t="s">
        <v>386</v>
      </c>
      <c r="C84" s="104" t="s">
        <v>245</v>
      </c>
      <c r="D84" s="107"/>
    </row>
    <row r="85" spans="2:4" x14ac:dyDescent="0.35">
      <c r="B85" s="94" t="s">
        <v>246</v>
      </c>
      <c r="C85" s="104" t="s">
        <v>247</v>
      </c>
      <c r="D85" s="107"/>
    </row>
    <row r="86" spans="2:4" x14ac:dyDescent="0.35">
      <c r="B86" s="97">
        <v>57</v>
      </c>
      <c r="C86" s="109" t="s">
        <v>248</v>
      </c>
      <c r="D86" s="99">
        <v>0</v>
      </c>
    </row>
    <row r="87" spans="2:4" x14ac:dyDescent="0.35">
      <c r="B87" s="108">
        <v>58</v>
      </c>
      <c r="C87" s="110" t="s">
        <v>249</v>
      </c>
      <c r="D87" s="195">
        <v>1530000</v>
      </c>
    </row>
    <row r="88" spans="2:4" x14ac:dyDescent="0.35">
      <c r="B88" s="108">
        <v>59</v>
      </c>
      <c r="C88" s="110" t="s">
        <v>250</v>
      </c>
      <c r="D88" s="195">
        <v>9451100.8367102928</v>
      </c>
    </row>
    <row r="89" spans="2:4" x14ac:dyDescent="0.35">
      <c r="B89" s="108">
        <v>60</v>
      </c>
      <c r="C89" s="110" t="s">
        <v>251</v>
      </c>
      <c r="D89" s="195">
        <v>50677541.428371027</v>
      </c>
    </row>
    <row r="90" spans="2:4" x14ac:dyDescent="0.35">
      <c r="B90" s="111" t="s">
        <v>252</v>
      </c>
      <c r="C90" s="112"/>
      <c r="D90" s="113"/>
    </row>
    <row r="91" spans="2:4" x14ac:dyDescent="0.35">
      <c r="B91" s="94">
        <v>61</v>
      </c>
      <c r="C91" s="103" t="s">
        <v>253</v>
      </c>
      <c r="D91" s="114">
        <v>0.15629999999999999</v>
      </c>
    </row>
    <row r="92" spans="2:4" x14ac:dyDescent="0.35">
      <c r="B92" s="94">
        <v>62</v>
      </c>
      <c r="C92" s="103" t="s">
        <v>254</v>
      </c>
      <c r="D92" s="114">
        <v>0.15629999999999999</v>
      </c>
    </row>
    <row r="93" spans="2:4" x14ac:dyDescent="0.35">
      <c r="B93" s="94">
        <v>63</v>
      </c>
      <c r="C93" s="103" t="s">
        <v>255</v>
      </c>
      <c r="D93" s="114">
        <v>0.1865</v>
      </c>
    </row>
    <row r="94" spans="2:4" ht="52" x14ac:dyDescent="0.35">
      <c r="B94" s="94">
        <v>64</v>
      </c>
      <c r="C94" s="103" t="s">
        <v>256</v>
      </c>
      <c r="D94" s="114">
        <v>9.1300000000000006E-2</v>
      </c>
    </row>
    <row r="95" spans="2:4" x14ac:dyDescent="0.35">
      <c r="B95" s="94">
        <v>65</v>
      </c>
      <c r="C95" s="104" t="s">
        <v>257</v>
      </c>
      <c r="D95" s="114">
        <v>2.5000000000000001E-2</v>
      </c>
    </row>
    <row r="96" spans="2:4" x14ac:dyDescent="0.35">
      <c r="B96" s="94">
        <v>66</v>
      </c>
      <c r="C96" s="104" t="s">
        <v>258</v>
      </c>
      <c r="D96" s="115">
        <v>0</v>
      </c>
    </row>
    <row r="97" spans="2:4" x14ac:dyDescent="0.35">
      <c r="B97" s="94">
        <v>67</v>
      </c>
      <c r="C97" s="104" t="s">
        <v>259</v>
      </c>
      <c r="D97" s="115">
        <v>0</v>
      </c>
    </row>
    <row r="98" spans="2:4" ht="26" x14ac:dyDescent="0.35">
      <c r="B98" s="94" t="s">
        <v>260</v>
      </c>
      <c r="C98" s="103" t="s">
        <v>261</v>
      </c>
      <c r="D98" s="114">
        <v>2.5000000000000001E-3</v>
      </c>
    </row>
    <row r="99" spans="2:4" x14ac:dyDescent="0.35">
      <c r="B99" s="94" t="s">
        <v>262</v>
      </c>
      <c r="C99" s="103" t="s">
        <v>263</v>
      </c>
      <c r="D99" s="114">
        <v>1.8800000000000001E-2</v>
      </c>
    </row>
    <row r="100" spans="2:4" ht="26.5" x14ac:dyDescent="0.35">
      <c r="B100" s="116">
        <v>68</v>
      </c>
      <c r="C100" s="117" t="s">
        <v>264</v>
      </c>
      <c r="D100" s="118">
        <v>6.5000000000000002E-2</v>
      </c>
    </row>
    <row r="101" spans="2:4" x14ac:dyDescent="0.35">
      <c r="B101" s="94">
        <v>69</v>
      </c>
      <c r="C101" s="119" t="s">
        <v>265</v>
      </c>
      <c r="D101" s="106"/>
    </row>
    <row r="102" spans="2:4" x14ac:dyDescent="0.35">
      <c r="B102" s="94">
        <v>70</v>
      </c>
      <c r="C102" s="119" t="s">
        <v>265</v>
      </c>
      <c r="D102" s="106"/>
    </row>
    <row r="103" spans="2:4" x14ac:dyDescent="0.35">
      <c r="B103" s="94">
        <v>71</v>
      </c>
      <c r="C103" s="119" t="s">
        <v>265</v>
      </c>
      <c r="D103" s="106"/>
    </row>
    <row r="104" spans="2:4" x14ac:dyDescent="0.35">
      <c r="B104" s="120" t="s">
        <v>266</v>
      </c>
      <c r="C104" s="121"/>
      <c r="D104" s="122"/>
    </row>
    <row r="105" spans="2:4" x14ac:dyDescent="0.35">
      <c r="B105" s="123">
        <v>72</v>
      </c>
      <c r="C105" s="124" t="s">
        <v>384</v>
      </c>
      <c r="D105" s="196">
        <v>187859.31109</v>
      </c>
    </row>
    <row r="106" spans="2:4" x14ac:dyDescent="0.35">
      <c r="B106" s="125"/>
      <c r="C106" s="126"/>
      <c r="D106" s="197"/>
    </row>
    <row r="107" spans="2:4" x14ac:dyDescent="0.35">
      <c r="B107" s="127"/>
      <c r="C107" s="128"/>
      <c r="D107" s="198"/>
    </row>
    <row r="108" spans="2:4" ht="39" x14ac:dyDescent="0.35">
      <c r="B108" s="94">
        <v>73</v>
      </c>
      <c r="C108" s="103" t="s">
        <v>267</v>
      </c>
      <c r="D108" s="96"/>
    </row>
    <row r="109" spans="2:4" x14ac:dyDescent="0.35">
      <c r="B109" s="94">
        <v>74</v>
      </c>
      <c r="C109" s="103" t="s">
        <v>177</v>
      </c>
      <c r="D109" s="96"/>
    </row>
    <row r="110" spans="2:4" ht="26" x14ac:dyDescent="0.35">
      <c r="B110" s="94">
        <v>75</v>
      </c>
      <c r="C110" s="103" t="s">
        <v>385</v>
      </c>
      <c r="D110" s="96">
        <v>677791.37936999986</v>
      </c>
    </row>
    <row r="111" spans="2:4" x14ac:dyDescent="0.35">
      <c r="B111" s="120" t="s">
        <v>268</v>
      </c>
      <c r="C111" s="121"/>
      <c r="D111" s="122"/>
    </row>
    <row r="112" spans="2:4" ht="26" x14ac:dyDescent="0.35">
      <c r="B112" s="94">
        <v>76</v>
      </c>
      <c r="C112" s="103" t="s">
        <v>269</v>
      </c>
      <c r="D112" s="106"/>
    </row>
    <row r="113" spans="2:4" x14ac:dyDescent="0.35">
      <c r="B113" s="94">
        <v>77</v>
      </c>
      <c r="C113" s="103" t="s">
        <v>270</v>
      </c>
      <c r="D113" s="106"/>
    </row>
    <row r="114" spans="2:4" ht="26" x14ac:dyDescent="0.35">
      <c r="B114" s="94">
        <v>78</v>
      </c>
      <c r="C114" s="103" t="s">
        <v>271</v>
      </c>
      <c r="D114" s="106"/>
    </row>
    <row r="115" spans="2:4" x14ac:dyDescent="0.35">
      <c r="B115" s="94">
        <v>79</v>
      </c>
      <c r="C115" s="103" t="s">
        <v>272</v>
      </c>
      <c r="D115" s="106"/>
    </row>
    <row r="116" spans="2:4" x14ac:dyDescent="0.35">
      <c r="B116" s="129" t="s">
        <v>273</v>
      </c>
      <c r="C116" s="130"/>
      <c r="D116" s="131"/>
    </row>
    <row r="117" spans="2:4" x14ac:dyDescent="0.35">
      <c r="B117" s="94">
        <v>80</v>
      </c>
      <c r="C117" s="103" t="s">
        <v>274</v>
      </c>
      <c r="D117" s="103"/>
    </row>
    <row r="118" spans="2:4" x14ac:dyDescent="0.35">
      <c r="B118" s="94">
        <v>81</v>
      </c>
      <c r="C118" s="103" t="s">
        <v>275</v>
      </c>
      <c r="D118" s="103"/>
    </row>
    <row r="119" spans="2:4" x14ac:dyDescent="0.35">
      <c r="B119" s="94">
        <v>82</v>
      </c>
      <c r="C119" s="103" t="s">
        <v>276</v>
      </c>
      <c r="D119" s="95"/>
    </row>
    <row r="120" spans="2:4" x14ac:dyDescent="0.35">
      <c r="B120" s="94">
        <v>83</v>
      </c>
      <c r="C120" s="103" t="s">
        <v>277</v>
      </c>
      <c r="D120" s="95"/>
    </row>
    <row r="121" spans="2:4" x14ac:dyDescent="0.35">
      <c r="B121" s="94">
        <v>84</v>
      </c>
      <c r="C121" s="103" t="s">
        <v>278</v>
      </c>
      <c r="D121" s="95"/>
    </row>
    <row r="122" spans="2:4" x14ac:dyDescent="0.35">
      <c r="B122" s="94">
        <v>85</v>
      </c>
      <c r="C122" s="103" t="s">
        <v>279</v>
      </c>
      <c r="D122" s="95"/>
    </row>
    <row r="123" spans="2:4" x14ac:dyDescent="0.35">
      <c r="B123" s="31" t="s">
        <v>39</v>
      </c>
    </row>
  </sheetData>
  <sheetProtection algorithmName="SHA-512" hashValue="4ARlzW/DixZuKl7FiSdPHbIYNmkGarV1Jz5xePLwPvNZgn2mH/YqvabtRMokZeDKSl2abvRsOdxoQTZ22QP7yw==" saltValue="UEwD7iQjV/v9txwCikg3OQ==" spinCount="100000" sheet="1" objects="1" scenarios="1"/>
  <mergeCells count="13">
    <mergeCell ref="B116:D116"/>
    <mergeCell ref="B90:D90"/>
    <mergeCell ref="B104:D104"/>
    <mergeCell ref="B105:B107"/>
    <mergeCell ref="C105:C107"/>
    <mergeCell ref="D105:D107"/>
    <mergeCell ref="B111:D111"/>
    <mergeCell ref="B77:D77"/>
    <mergeCell ref="B7:D7"/>
    <mergeCell ref="B16:D16"/>
    <mergeCell ref="B47:D47"/>
    <mergeCell ref="B57:D57"/>
    <mergeCell ref="B68:D6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DAAB-91C0-42D4-BC38-624455C6BA55}">
  <dimension ref="B1:E63"/>
  <sheetViews>
    <sheetView workbookViewId="0"/>
  </sheetViews>
  <sheetFormatPr defaultColWidth="9.8984375" defaultRowHeight="13.5" x14ac:dyDescent="0.35"/>
  <cols>
    <col min="1" max="1" width="9.8984375" style="1"/>
    <col min="2" max="2" width="6.296875" style="1" customWidth="1"/>
    <col min="3" max="3" width="58.296875" style="1" customWidth="1"/>
    <col min="4" max="4" width="56.8984375" style="1" customWidth="1"/>
    <col min="5" max="5" width="22.5" style="1" customWidth="1"/>
    <col min="6" max="6" width="14.796875" style="1" customWidth="1"/>
    <col min="7" max="16384" width="9.8984375" style="1"/>
  </cols>
  <sheetData>
    <row r="1" spans="2:5" ht="15.5" x14ac:dyDescent="0.35">
      <c r="C1" s="39"/>
    </row>
    <row r="2" spans="2:5" ht="15.5" x14ac:dyDescent="0.35">
      <c r="B2" s="132" t="s">
        <v>280</v>
      </c>
      <c r="C2" s="5"/>
      <c r="D2" s="5"/>
    </row>
    <row r="3" spans="2:5" ht="13.5" customHeight="1" x14ac:dyDescent="0.35">
      <c r="B3" s="40"/>
      <c r="C3" s="40"/>
      <c r="D3" s="40"/>
    </row>
    <row r="4" spans="2:5" ht="13.5" customHeight="1" x14ac:dyDescent="0.35">
      <c r="B4" s="40"/>
      <c r="C4" s="34">
        <v>44377</v>
      </c>
      <c r="D4" s="3" t="s">
        <v>17</v>
      </c>
      <c r="E4" s="40"/>
    </row>
    <row r="5" spans="2:5" ht="13.5" customHeight="1" x14ac:dyDescent="0.35">
      <c r="B5" s="40"/>
      <c r="C5" s="40"/>
      <c r="D5" s="3" t="s">
        <v>18</v>
      </c>
      <c r="E5" s="40"/>
    </row>
    <row r="6" spans="2:5" ht="14.5" x14ac:dyDescent="0.35">
      <c r="B6" s="11"/>
      <c r="C6" s="11"/>
      <c r="D6" s="57" t="s">
        <v>0</v>
      </c>
      <c r="E6" s="41"/>
    </row>
    <row r="7" spans="2:5" ht="26" x14ac:dyDescent="0.35">
      <c r="B7" s="11"/>
      <c r="C7" s="135"/>
      <c r="D7" s="136" t="s">
        <v>281</v>
      </c>
      <c r="E7" s="43"/>
    </row>
    <row r="8" spans="2:5" ht="14.5" x14ac:dyDescent="0.35">
      <c r="B8" s="11"/>
      <c r="C8" s="135"/>
      <c r="D8" s="136" t="s">
        <v>282</v>
      </c>
      <c r="E8" s="43"/>
    </row>
    <row r="9" spans="2:5" ht="14.5" customHeight="1" x14ac:dyDescent="0.35">
      <c r="B9" s="137" t="s">
        <v>388</v>
      </c>
      <c r="C9" s="138"/>
      <c r="D9" s="139"/>
      <c r="E9" s="42"/>
    </row>
    <row r="10" spans="2:5" ht="14.5" x14ac:dyDescent="0.35">
      <c r="B10" s="140">
        <v>1</v>
      </c>
      <c r="C10" s="58" t="s">
        <v>283</v>
      </c>
      <c r="D10" s="199">
        <v>2676407.0499999998</v>
      </c>
      <c r="E10" s="41"/>
    </row>
    <row r="11" spans="2:5" ht="14.5" x14ac:dyDescent="0.35">
      <c r="B11" s="140">
        <v>2</v>
      </c>
      <c r="C11" s="58" t="s">
        <v>284</v>
      </c>
      <c r="D11" s="199">
        <v>226619.99225000001</v>
      </c>
      <c r="E11" s="41"/>
    </row>
    <row r="12" spans="2:5" ht="14.5" x14ac:dyDescent="0.35">
      <c r="B12" s="140"/>
      <c r="C12" s="141" t="s">
        <v>285</v>
      </c>
      <c r="D12" s="199">
        <v>125023.45175000001</v>
      </c>
      <c r="E12" s="41"/>
    </row>
    <row r="13" spans="2:5" ht="14.5" x14ac:dyDescent="0.35">
      <c r="B13" s="140"/>
      <c r="C13" s="141" t="s">
        <v>286</v>
      </c>
      <c r="D13" s="199">
        <v>284.54050000000001</v>
      </c>
      <c r="E13" s="41"/>
    </row>
    <row r="14" spans="2:5" ht="14.5" x14ac:dyDescent="0.35">
      <c r="B14" s="140"/>
      <c r="C14" s="141" t="s">
        <v>287</v>
      </c>
      <c r="D14" s="199">
        <v>101312</v>
      </c>
      <c r="E14" s="41"/>
    </row>
    <row r="15" spans="2:5" ht="26" x14ac:dyDescent="0.35">
      <c r="B15" s="140">
        <v>3</v>
      </c>
      <c r="C15" s="58" t="s">
        <v>288</v>
      </c>
      <c r="D15" s="199">
        <v>158516</v>
      </c>
      <c r="E15" s="41"/>
    </row>
    <row r="16" spans="2:5" ht="14.5" x14ac:dyDescent="0.35">
      <c r="B16" s="140"/>
      <c r="C16" s="141" t="s">
        <v>286</v>
      </c>
      <c r="D16" s="199">
        <v>103072</v>
      </c>
      <c r="E16" s="41"/>
    </row>
    <row r="17" spans="2:5" ht="14.5" x14ac:dyDescent="0.35">
      <c r="B17" s="140"/>
      <c r="C17" s="141" t="s">
        <v>287</v>
      </c>
      <c r="D17" s="199">
        <v>55444</v>
      </c>
      <c r="E17" s="41"/>
    </row>
    <row r="18" spans="2:5" ht="14.5" x14ac:dyDescent="0.35">
      <c r="B18" s="140">
        <v>4</v>
      </c>
      <c r="C18" s="58" t="s">
        <v>289</v>
      </c>
      <c r="D18" s="199">
        <v>22010922.204999998</v>
      </c>
      <c r="E18" s="41"/>
    </row>
    <row r="19" spans="2:5" ht="14.5" x14ac:dyDescent="0.35">
      <c r="B19" s="140"/>
      <c r="C19" s="141" t="s">
        <v>286</v>
      </c>
      <c r="D19" s="199">
        <v>29549.291600000026</v>
      </c>
      <c r="E19" s="41"/>
    </row>
    <row r="20" spans="2:5" ht="14.5" x14ac:dyDescent="0.35">
      <c r="B20" s="140"/>
      <c r="C20" s="141" t="s">
        <v>287</v>
      </c>
      <c r="D20" s="199">
        <v>21981372.913399998</v>
      </c>
      <c r="E20" s="41"/>
    </row>
    <row r="21" spans="2:5" ht="14.5" x14ac:dyDescent="0.35">
      <c r="B21" s="140">
        <v>5</v>
      </c>
      <c r="C21" s="58" t="s">
        <v>290</v>
      </c>
      <c r="D21" s="199">
        <v>75794251.092729166</v>
      </c>
      <c r="E21" s="41"/>
    </row>
    <row r="22" spans="2:5" ht="14.5" x14ac:dyDescent="0.35">
      <c r="B22" s="140"/>
      <c r="C22" s="141" t="s">
        <v>291</v>
      </c>
      <c r="D22" s="199">
        <v>1671619</v>
      </c>
      <c r="E22" s="41"/>
    </row>
    <row r="23" spans="2:5" ht="14.5" x14ac:dyDescent="0.35">
      <c r="B23" s="140"/>
      <c r="C23" s="142" t="s">
        <v>292</v>
      </c>
      <c r="D23" s="199">
        <v>74122632.092729166</v>
      </c>
      <c r="E23" s="41"/>
    </row>
    <row r="24" spans="2:5" ht="26" x14ac:dyDescent="0.35">
      <c r="B24" s="140">
        <v>6</v>
      </c>
      <c r="C24" s="58" t="s">
        <v>293</v>
      </c>
      <c r="D24" s="199">
        <v>660924.38944000006</v>
      </c>
      <c r="E24" s="41"/>
    </row>
    <row r="25" spans="2:5" ht="14.5" x14ac:dyDescent="0.35">
      <c r="B25" s="140"/>
      <c r="C25" s="142" t="s">
        <v>287</v>
      </c>
      <c r="D25" s="199">
        <v>37057</v>
      </c>
      <c r="E25" s="41"/>
    </row>
    <row r="26" spans="2:5" ht="26" x14ac:dyDescent="0.35">
      <c r="B26" s="140"/>
      <c r="C26" s="142" t="s">
        <v>294</v>
      </c>
      <c r="D26" s="199">
        <v>605506.38944000006</v>
      </c>
      <c r="E26" s="41"/>
    </row>
    <row r="27" spans="2:5" ht="14.5" x14ac:dyDescent="0.35">
      <c r="B27" s="140"/>
      <c r="C27" s="142" t="s">
        <v>295</v>
      </c>
      <c r="D27" s="199">
        <v>18361</v>
      </c>
      <c r="E27" s="41"/>
    </row>
    <row r="28" spans="2:5" ht="14.5" x14ac:dyDescent="0.35">
      <c r="B28" s="140">
        <v>7</v>
      </c>
      <c r="C28" s="58" t="s">
        <v>296</v>
      </c>
      <c r="D28" s="199">
        <v>38102</v>
      </c>
      <c r="E28" s="41"/>
    </row>
    <row r="29" spans="2:5" ht="14.5" x14ac:dyDescent="0.35">
      <c r="B29" s="140">
        <v>8</v>
      </c>
      <c r="C29" s="58" t="s">
        <v>297</v>
      </c>
      <c r="D29" s="199">
        <v>0.20073002530261874</v>
      </c>
      <c r="E29" s="41"/>
    </row>
    <row r="30" spans="2:5" ht="14.5" x14ac:dyDescent="0.35">
      <c r="B30" s="140">
        <v>9</v>
      </c>
      <c r="C30" s="58" t="s">
        <v>298</v>
      </c>
      <c r="D30" s="199">
        <v>543762.68745877605</v>
      </c>
      <c r="E30" s="41"/>
    </row>
    <row r="31" spans="2:5" ht="14.5" x14ac:dyDescent="0.35">
      <c r="B31" s="140">
        <v>10</v>
      </c>
      <c r="C31" s="58" t="s">
        <v>299</v>
      </c>
      <c r="D31" s="199">
        <v>367932.92964999989</v>
      </c>
      <c r="E31" s="41"/>
    </row>
    <row r="32" spans="2:5" ht="14.5" x14ac:dyDescent="0.35">
      <c r="B32" s="140">
        <v>11</v>
      </c>
      <c r="C32" s="58" t="s">
        <v>300</v>
      </c>
      <c r="D32" s="199">
        <v>686385.31285630679</v>
      </c>
      <c r="E32" s="41"/>
    </row>
    <row r="33" spans="2:5" ht="14.5" x14ac:dyDescent="0.35">
      <c r="B33" s="140"/>
      <c r="C33" s="143" t="s">
        <v>301</v>
      </c>
      <c r="D33" s="199">
        <v>8595.2702199999985</v>
      </c>
      <c r="E33" s="41"/>
    </row>
    <row r="34" spans="2:5" ht="14.5" x14ac:dyDescent="0.35">
      <c r="B34" s="140"/>
      <c r="C34" s="143" t="s">
        <v>302</v>
      </c>
      <c r="D34" s="199">
        <v>677790.04263630684</v>
      </c>
      <c r="E34" s="41"/>
    </row>
    <row r="35" spans="2:5" ht="14.5" x14ac:dyDescent="0.35">
      <c r="B35" s="140">
        <v>12</v>
      </c>
      <c r="C35" s="58" t="s">
        <v>303</v>
      </c>
      <c r="D35" s="199">
        <v>925434.16544905922</v>
      </c>
      <c r="E35" s="41"/>
    </row>
    <row r="36" spans="2:5" ht="14.5" x14ac:dyDescent="0.35">
      <c r="B36" s="140">
        <v>13</v>
      </c>
      <c r="C36" s="58" t="s">
        <v>304</v>
      </c>
      <c r="D36" s="199">
        <v>17771.543550000002</v>
      </c>
      <c r="E36" s="41"/>
    </row>
    <row r="37" spans="2:5" ht="14.5" x14ac:dyDescent="0.35">
      <c r="B37" s="140">
        <v>14</v>
      </c>
      <c r="C37" s="144" t="s">
        <v>305</v>
      </c>
      <c r="D37" s="200">
        <v>104107029.56911333</v>
      </c>
      <c r="E37" s="41"/>
    </row>
    <row r="38" spans="2:5" ht="14.5" customHeight="1" x14ac:dyDescent="0.35">
      <c r="B38" s="137" t="s">
        <v>389</v>
      </c>
      <c r="C38" s="138"/>
      <c r="D38" s="139"/>
      <c r="E38" s="42"/>
    </row>
    <row r="39" spans="2:5" ht="14.5" x14ac:dyDescent="0.35">
      <c r="B39" s="140">
        <v>1</v>
      </c>
      <c r="C39" s="58" t="s">
        <v>306</v>
      </c>
      <c r="D39" s="199">
        <v>77594.375080000013</v>
      </c>
      <c r="E39" s="41"/>
    </row>
    <row r="40" spans="2:5" ht="14.5" x14ac:dyDescent="0.35">
      <c r="B40" s="140"/>
      <c r="C40" s="141" t="s">
        <v>285</v>
      </c>
      <c r="D40" s="199">
        <v>66499.375080000013</v>
      </c>
      <c r="E40" s="41"/>
    </row>
    <row r="41" spans="2:5" ht="14.5" x14ac:dyDescent="0.35">
      <c r="B41" s="140"/>
      <c r="C41" s="141" t="s">
        <v>307</v>
      </c>
      <c r="D41" s="199">
        <v>11095</v>
      </c>
      <c r="E41" s="41"/>
    </row>
    <row r="42" spans="2:5" ht="14.5" x14ac:dyDescent="0.35">
      <c r="B42" s="140">
        <v>2</v>
      </c>
      <c r="C42" s="58" t="s">
        <v>308</v>
      </c>
      <c r="D42" s="199">
        <v>92591374.237389997</v>
      </c>
      <c r="E42" s="41"/>
    </row>
    <row r="43" spans="2:5" ht="14.5" x14ac:dyDescent="0.35">
      <c r="B43" s="140"/>
      <c r="C43" s="141" t="s">
        <v>309</v>
      </c>
      <c r="D43" s="199">
        <v>742312.75057000108</v>
      </c>
      <c r="E43" s="41"/>
    </row>
    <row r="44" spans="2:5" ht="14.5" x14ac:dyDescent="0.35">
      <c r="B44" s="140"/>
      <c r="C44" s="141" t="s">
        <v>310</v>
      </c>
      <c r="D44" s="199">
        <v>89998486.924290001</v>
      </c>
      <c r="E44" s="41"/>
    </row>
    <row r="45" spans="2:5" ht="14.5" x14ac:dyDescent="0.35">
      <c r="B45" s="140"/>
      <c r="C45" s="141" t="s">
        <v>295</v>
      </c>
      <c r="D45" s="199">
        <v>0</v>
      </c>
      <c r="E45" s="41"/>
    </row>
    <row r="46" spans="2:5" ht="14.5" x14ac:dyDescent="0.35">
      <c r="B46" s="140"/>
      <c r="C46" s="141" t="s">
        <v>311</v>
      </c>
      <c r="D46" s="199">
        <v>310693.56253</v>
      </c>
      <c r="E46" s="41"/>
    </row>
    <row r="47" spans="2:5" ht="14.5" x14ac:dyDescent="0.35">
      <c r="B47" s="140"/>
      <c r="C47" s="141" t="s">
        <v>312</v>
      </c>
      <c r="D47" s="199">
        <v>1539881</v>
      </c>
      <c r="E47" s="41"/>
    </row>
    <row r="48" spans="2:5" ht="14.5" x14ac:dyDescent="0.35">
      <c r="B48" s="140">
        <v>3</v>
      </c>
      <c r="C48" s="58" t="s">
        <v>296</v>
      </c>
      <c r="D48" s="199">
        <v>251303</v>
      </c>
      <c r="E48" s="41"/>
    </row>
    <row r="49" spans="2:5" ht="14.5" x14ac:dyDescent="0.35">
      <c r="B49" s="140">
        <v>4</v>
      </c>
      <c r="C49" s="58" t="s">
        <v>313</v>
      </c>
      <c r="D49" s="199">
        <v>408300.63</v>
      </c>
      <c r="E49" s="41"/>
    </row>
    <row r="50" spans="2:5" ht="14.5" x14ac:dyDescent="0.35">
      <c r="B50" s="140"/>
      <c r="C50" s="142" t="s">
        <v>314</v>
      </c>
      <c r="D50" s="199">
        <v>362094.63</v>
      </c>
      <c r="E50" s="41"/>
    </row>
    <row r="51" spans="2:5" ht="14.5" x14ac:dyDescent="0.35">
      <c r="B51" s="140"/>
      <c r="C51" s="142" t="s">
        <v>315</v>
      </c>
      <c r="D51" s="199">
        <v>46206</v>
      </c>
      <c r="E51" s="41"/>
    </row>
    <row r="52" spans="2:5" ht="14.5" x14ac:dyDescent="0.35">
      <c r="B52" s="140">
        <v>5</v>
      </c>
      <c r="C52" s="58" t="s">
        <v>316</v>
      </c>
      <c r="D52" s="199">
        <v>14182.554</v>
      </c>
      <c r="E52" s="41"/>
    </row>
    <row r="53" spans="2:5" ht="14.5" x14ac:dyDescent="0.35">
      <c r="B53" s="140"/>
      <c r="C53" s="141" t="s">
        <v>317</v>
      </c>
      <c r="D53" s="199">
        <v>14182.554</v>
      </c>
      <c r="E53" s="41"/>
    </row>
    <row r="54" spans="2:5" ht="14.5" x14ac:dyDescent="0.35">
      <c r="B54" s="140"/>
      <c r="C54" s="141" t="s">
        <v>318</v>
      </c>
      <c r="D54" s="199">
        <v>0</v>
      </c>
      <c r="E54" s="41"/>
    </row>
    <row r="55" spans="2:5" ht="14.5" x14ac:dyDescent="0.35">
      <c r="B55" s="140"/>
      <c r="C55" s="58" t="s">
        <v>319</v>
      </c>
      <c r="D55" s="199">
        <v>2387964.7971782368</v>
      </c>
      <c r="E55" s="41"/>
    </row>
    <row r="56" spans="2:5" ht="14.5" x14ac:dyDescent="0.35">
      <c r="B56" s="140">
        <v>6</v>
      </c>
      <c r="C56" s="144" t="s">
        <v>320</v>
      </c>
      <c r="D56" s="200">
        <v>95730719.59364824</v>
      </c>
      <c r="E56" s="41"/>
    </row>
    <row r="57" spans="2:5" ht="14.5" x14ac:dyDescent="0.35">
      <c r="B57" s="137" t="s">
        <v>321</v>
      </c>
      <c r="C57" s="138"/>
      <c r="D57" s="139"/>
      <c r="E57" s="41"/>
    </row>
    <row r="58" spans="2:5" ht="14.5" x14ac:dyDescent="0.35">
      <c r="B58" s="140">
        <v>1</v>
      </c>
      <c r="C58" s="58" t="s">
        <v>322</v>
      </c>
      <c r="D58" s="199">
        <v>1213117</v>
      </c>
      <c r="E58" s="41"/>
    </row>
    <row r="59" spans="2:5" ht="14.5" x14ac:dyDescent="0.35">
      <c r="B59" s="140">
        <v>2</v>
      </c>
      <c r="C59" s="58" t="s">
        <v>323</v>
      </c>
      <c r="D59" s="199">
        <v>-3386</v>
      </c>
      <c r="E59" s="41"/>
    </row>
    <row r="60" spans="2:5" ht="14.5" x14ac:dyDescent="0.35">
      <c r="B60" s="140">
        <v>3</v>
      </c>
      <c r="C60" s="58" t="s">
        <v>324</v>
      </c>
      <c r="D60" s="199">
        <v>1147502</v>
      </c>
      <c r="E60" s="41"/>
    </row>
    <row r="61" spans="2:5" ht="14.5" x14ac:dyDescent="0.35">
      <c r="B61" s="140">
        <v>4</v>
      </c>
      <c r="C61" s="58" t="s">
        <v>325</v>
      </c>
      <c r="D61" s="199">
        <v>204.26818999999455</v>
      </c>
      <c r="E61" s="41"/>
    </row>
    <row r="62" spans="2:5" ht="14.5" x14ac:dyDescent="0.35">
      <c r="B62" s="140">
        <v>5</v>
      </c>
      <c r="C62" s="58" t="s">
        <v>326</v>
      </c>
      <c r="D62" s="199">
        <v>6018873.0271621207</v>
      </c>
      <c r="E62" s="41"/>
    </row>
    <row r="63" spans="2:5" x14ac:dyDescent="0.35">
      <c r="B63" s="140">
        <v>6</v>
      </c>
      <c r="C63" s="144" t="s">
        <v>327</v>
      </c>
      <c r="D63" s="200">
        <v>8376310.2953521209</v>
      </c>
    </row>
  </sheetData>
  <sheetProtection algorithmName="SHA-512" hashValue="/+LkE7ERL37XNavVbcbOOpwtQVRxZ/D9SkpaVqEURghUQeMU69FUreAF7qTekmrSIErQoUfzc88v3y5jRziKVw==" saltValue="DPl5OiI4tGWZi2NlkXkA7w==" spinCount="100000" sheet="1" objects="1" scenarios="1"/>
  <mergeCells count="3">
    <mergeCell ref="B9:D9"/>
    <mergeCell ref="B38:D38"/>
    <mergeCell ref="B57:D5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3390-EF19-44A2-8B41-95BCECDB0FCA}">
  <sheetPr>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328</v>
      </c>
      <c r="C2" s="26" t="s">
        <v>56</v>
      </c>
      <c r="D2" s="27" t="s">
        <v>330</v>
      </c>
    </row>
    <row r="4" spans="2:4" x14ac:dyDescent="0.35">
      <c r="B4" s="25" t="s">
        <v>329</v>
      </c>
      <c r="C4" s="26" t="s">
        <v>56</v>
      </c>
      <c r="D4" s="27" t="s">
        <v>331</v>
      </c>
    </row>
  </sheetData>
  <sheetProtection algorithmName="SHA-512" hashValue="2/ruYN9AOeLlz8CNcVPEEFWcS4QIC/XJfgCf3COad/wZn9Y++uhm4i8+Pf88uUyyrmLwCRgpwLPTuvUTu18K7A==" saltValue="1go5hDVQKbscFGz2/p8nmw==" spinCount="100000" sheet="1" objects="1" scenarios="1"/>
  <hyperlinks>
    <hyperlink ref="B2" location="CCyB1!A1" display="EU CCyB1" xr:uid="{E397470E-F5BD-4433-AA61-8BF378C40F7E}"/>
    <hyperlink ref="B4" location="CCyB2!A1" display="EU CCyB2" xr:uid="{C45EC8C0-A43B-4A35-A9A3-EFE65ED6F55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DE1F-63BC-4429-BF6E-AD476E1E62F8}">
  <dimension ref="B2:P15"/>
  <sheetViews>
    <sheetView zoomScaleNormal="100" workbookViewId="0"/>
  </sheetViews>
  <sheetFormatPr defaultRowHeight="13.5" x14ac:dyDescent="0.35"/>
  <cols>
    <col min="1" max="1" width="8.796875" style="1"/>
    <col min="2" max="2" width="6.796875" style="1" customWidth="1"/>
    <col min="3" max="3" width="29.19921875" style="1" customWidth="1"/>
    <col min="4" max="5" width="11.69921875" style="1" customWidth="1"/>
    <col min="6" max="7" width="16.69921875" style="1" customWidth="1"/>
    <col min="8" max="8" width="13.09765625" style="1" customWidth="1"/>
    <col min="9" max="11" width="10.69921875" style="1" customWidth="1"/>
    <col min="12" max="12" width="12.296875" style="1" customWidth="1"/>
    <col min="13" max="14" width="10.69921875" style="1" customWidth="1"/>
    <col min="15" max="15" width="13.5" style="1" customWidth="1"/>
    <col min="16" max="16" width="14.5" style="1" customWidth="1"/>
    <col min="17" max="16384" width="8.796875" style="1"/>
  </cols>
  <sheetData>
    <row r="2" spans="2:16" ht="15.5" x14ac:dyDescent="0.35">
      <c r="C2" s="145" t="s">
        <v>16</v>
      </c>
      <c r="D2" s="5"/>
      <c r="E2" s="5"/>
      <c r="F2" s="5"/>
      <c r="G2" s="5"/>
      <c r="H2" s="5"/>
      <c r="I2" s="5"/>
      <c r="J2" s="5"/>
      <c r="O2" s="6">
        <v>44377</v>
      </c>
      <c r="P2" s="3" t="s">
        <v>17</v>
      </c>
    </row>
    <row r="3" spans="2:16" ht="18.5" x14ac:dyDescent="0.35">
      <c r="C3" s="4"/>
      <c r="O3" s="7"/>
      <c r="P3" s="3" t="s">
        <v>18</v>
      </c>
    </row>
    <row r="5" spans="2:16" x14ac:dyDescent="0.35">
      <c r="B5" s="146"/>
      <c r="C5" s="146"/>
      <c r="D5" s="147" t="s">
        <v>0</v>
      </c>
      <c r="E5" s="147" t="s">
        <v>1</v>
      </c>
      <c r="F5" s="147" t="s">
        <v>2</v>
      </c>
      <c r="G5" s="147" t="s">
        <v>3</v>
      </c>
      <c r="H5" s="147" t="s">
        <v>4</v>
      </c>
      <c r="I5" s="147" t="s">
        <v>5</v>
      </c>
      <c r="J5" s="147" t="s">
        <v>6</v>
      </c>
      <c r="K5" s="147" t="s">
        <v>7</v>
      </c>
      <c r="L5" s="147" t="s">
        <v>8</v>
      </c>
      <c r="M5" s="147" t="s">
        <v>9</v>
      </c>
      <c r="N5" s="147" t="s">
        <v>10</v>
      </c>
      <c r="O5" s="147" t="s">
        <v>11</v>
      </c>
      <c r="P5" s="147" t="s">
        <v>12</v>
      </c>
    </row>
    <row r="6" spans="2:16" ht="13.5" customHeight="1" x14ac:dyDescent="0.35">
      <c r="B6" s="146"/>
      <c r="C6" s="146"/>
      <c r="D6" s="148" t="s">
        <v>19</v>
      </c>
      <c r="E6" s="149"/>
      <c r="F6" s="148" t="s">
        <v>20</v>
      </c>
      <c r="G6" s="149"/>
      <c r="H6" s="150" t="s">
        <v>21</v>
      </c>
      <c r="I6" s="150" t="s">
        <v>22</v>
      </c>
      <c r="J6" s="148" t="s">
        <v>23</v>
      </c>
      <c r="K6" s="151"/>
      <c r="L6" s="151"/>
      <c r="M6" s="149"/>
      <c r="N6" s="150" t="s">
        <v>24</v>
      </c>
      <c r="O6" s="150" t="s">
        <v>25</v>
      </c>
      <c r="P6" s="150" t="s">
        <v>26</v>
      </c>
    </row>
    <row r="7" spans="2:16" ht="31.5" customHeight="1" x14ac:dyDescent="0.35">
      <c r="B7" s="146"/>
      <c r="C7" s="146"/>
      <c r="D7" s="152"/>
      <c r="E7" s="153"/>
      <c r="F7" s="152"/>
      <c r="G7" s="153"/>
      <c r="H7" s="154"/>
      <c r="I7" s="154"/>
      <c r="J7" s="152"/>
      <c r="K7" s="155"/>
      <c r="L7" s="155"/>
      <c r="M7" s="156"/>
      <c r="N7" s="154"/>
      <c r="O7" s="154"/>
      <c r="P7" s="154"/>
    </row>
    <row r="8" spans="2:16" ht="88.5" customHeight="1" x14ac:dyDescent="0.35">
      <c r="B8" s="146"/>
      <c r="C8" s="146"/>
      <c r="D8" s="157" t="s">
        <v>27</v>
      </c>
      <c r="E8" s="157" t="s">
        <v>28</v>
      </c>
      <c r="F8" s="157" t="s">
        <v>29</v>
      </c>
      <c r="G8" s="157" t="s">
        <v>30</v>
      </c>
      <c r="H8" s="158"/>
      <c r="I8" s="158"/>
      <c r="J8" s="159" t="s">
        <v>31</v>
      </c>
      <c r="K8" s="159" t="s">
        <v>20</v>
      </c>
      <c r="L8" s="159" t="s">
        <v>32</v>
      </c>
      <c r="M8" s="160" t="s">
        <v>33</v>
      </c>
      <c r="N8" s="158"/>
      <c r="O8" s="158"/>
      <c r="P8" s="158"/>
    </row>
    <row r="9" spans="2:16" ht="13.5" customHeight="1" x14ac:dyDescent="0.35">
      <c r="B9" s="161" t="s">
        <v>13</v>
      </c>
      <c r="C9" s="162" t="s">
        <v>34</v>
      </c>
      <c r="D9" s="163">
        <v>42720926.46675624</v>
      </c>
      <c r="E9" s="163">
        <v>42161145.747101814</v>
      </c>
      <c r="F9" s="163">
        <v>1032848.3418460713</v>
      </c>
      <c r="G9" s="163"/>
      <c r="H9" s="163"/>
      <c r="I9" s="163">
        <v>85914920.555704132</v>
      </c>
      <c r="J9" s="163">
        <v>3384761.834640502</v>
      </c>
      <c r="K9" s="163">
        <v>32575.498740472765</v>
      </c>
      <c r="L9" s="163"/>
      <c r="M9" s="163">
        <v>3417337.3333809748</v>
      </c>
      <c r="N9" s="163">
        <v>42716716.667262182</v>
      </c>
      <c r="O9" s="164">
        <v>1</v>
      </c>
      <c r="P9" s="165">
        <v>0</v>
      </c>
    </row>
    <row r="10" spans="2:16" ht="11" customHeight="1" x14ac:dyDescent="0.35">
      <c r="B10" s="166"/>
      <c r="C10" s="167" t="s">
        <v>35</v>
      </c>
      <c r="D10" s="168"/>
      <c r="E10" s="168"/>
      <c r="F10" s="168"/>
      <c r="G10" s="168"/>
      <c r="H10" s="168"/>
      <c r="I10" s="169"/>
      <c r="J10" s="168"/>
      <c r="K10" s="168"/>
      <c r="L10" s="168"/>
      <c r="M10" s="168"/>
      <c r="N10" s="169"/>
      <c r="O10" s="168"/>
      <c r="P10" s="168"/>
    </row>
    <row r="11" spans="2:16" ht="16.5" customHeight="1" x14ac:dyDescent="0.35">
      <c r="B11" s="166"/>
      <c r="C11" s="167" t="s">
        <v>36</v>
      </c>
      <c r="D11" s="168"/>
      <c r="E11" s="168"/>
      <c r="F11" s="168"/>
      <c r="G11" s="168"/>
      <c r="H11" s="168"/>
      <c r="I11" s="169"/>
      <c r="J11" s="168"/>
      <c r="K11" s="168"/>
      <c r="L11" s="168"/>
      <c r="M11" s="168"/>
      <c r="N11" s="169"/>
      <c r="O11" s="168"/>
      <c r="P11" s="168"/>
    </row>
    <row r="12" spans="2:16" x14ac:dyDescent="0.35">
      <c r="B12" s="166"/>
      <c r="C12" s="170" t="s">
        <v>14</v>
      </c>
      <c r="D12" s="171"/>
      <c r="E12" s="171"/>
      <c r="F12" s="171"/>
      <c r="G12" s="171"/>
      <c r="H12" s="171"/>
      <c r="I12" s="171"/>
      <c r="J12" s="171"/>
      <c r="K12" s="171"/>
      <c r="L12" s="171"/>
      <c r="M12" s="171"/>
      <c r="N12" s="171"/>
      <c r="O12" s="171"/>
      <c r="P12" s="171"/>
    </row>
    <row r="13" spans="2:16" ht="17.5" customHeight="1" x14ac:dyDescent="0.35">
      <c r="B13" s="166"/>
      <c r="C13" s="170" t="s">
        <v>37</v>
      </c>
      <c r="D13" s="168"/>
      <c r="E13" s="168"/>
      <c r="F13" s="168"/>
      <c r="G13" s="168"/>
      <c r="H13" s="168"/>
      <c r="I13" s="169"/>
      <c r="J13" s="168"/>
      <c r="K13" s="168"/>
      <c r="L13" s="168"/>
      <c r="M13" s="168"/>
      <c r="N13" s="169"/>
      <c r="O13" s="168"/>
      <c r="P13" s="168"/>
    </row>
    <row r="14" spans="2:16" ht="13.5" customHeight="1" x14ac:dyDescent="0.35">
      <c r="B14" s="172" t="s">
        <v>15</v>
      </c>
      <c r="C14" s="170" t="s">
        <v>38</v>
      </c>
      <c r="D14" s="168">
        <v>42720926.46675624</v>
      </c>
      <c r="E14" s="168">
        <v>42161145.747101814</v>
      </c>
      <c r="F14" s="168">
        <v>1032848.3418460713</v>
      </c>
      <c r="G14" s="168"/>
      <c r="H14" s="168"/>
      <c r="I14" s="169">
        <v>85914920.555704132</v>
      </c>
      <c r="J14" s="168">
        <v>3384761.834640502</v>
      </c>
      <c r="K14" s="168">
        <v>32575.498740472765</v>
      </c>
      <c r="L14" s="168"/>
      <c r="M14" s="168">
        <v>3417337.3333809748</v>
      </c>
      <c r="N14" s="169">
        <v>42716716.667262182</v>
      </c>
      <c r="O14" s="173">
        <v>1</v>
      </c>
      <c r="P14" s="174"/>
    </row>
    <row r="15" spans="2:16" ht="13.5" customHeight="1" x14ac:dyDescent="0.35">
      <c r="B15" s="2" t="s">
        <v>39</v>
      </c>
      <c r="C15"/>
      <c r="D15"/>
      <c r="E15"/>
      <c r="F15"/>
      <c r="G15"/>
      <c r="H15"/>
      <c r="I15"/>
      <c r="J15"/>
      <c r="K15"/>
      <c r="L15"/>
      <c r="M15"/>
      <c r="N15"/>
      <c r="O15"/>
      <c r="P15"/>
    </row>
  </sheetData>
  <sheetProtection algorithmName="SHA-512" hashValue="jlZdjQp+xhEx76jRfhlsSGOWAHA8sfANKA/9dzbcPDADaQbVhd5w+yL69XppVl6DOHPRlH9C/d5SCuWJUV3JrQ==" saltValue="zkuKh9InIQJ6F5+7FncPoQ==" spinCount="100000" sheet="1" objects="1" scenarios="1"/>
  <mergeCells count="8">
    <mergeCell ref="N6:N8"/>
    <mergeCell ref="O6:O8"/>
    <mergeCell ref="P6:P8"/>
    <mergeCell ref="D6:E7"/>
    <mergeCell ref="H6:H8"/>
    <mergeCell ref="I6:I8"/>
    <mergeCell ref="J6:M7"/>
    <mergeCell ref="F6:G7"/>
  </mergeCells>
  <conditionalFormatting sqref="D9:H14 J9:N14">
    <cfRule type="cellIs" dxfId="7" priority="5" stopIfTrue="1" operator="lessThan">
      <formula>0</formula>
    </cfRule>
  </conditionalFormatting>
  <conditionalFormatting sqref="P14">
    <cfRule type="cellIs" dxfId="6" priority="4" stopIfTrue="1" operator="lessThan">
      <formula>0</formula>
    </cfRule>
  </conditionalFormatting>
  <conditionalFormatting sqref="O10:O14">
    <cfRule type="cellIs" dxfId="5" priority="3" stopIfTrue="1" operator="lessThan">
      <formula>0</formula>
    </cfRule>
  </conditionalFormatting>
  <conditionalFormatting sqref="P10:P13">
    <cfRule type="cellIs" dxfId="4" priority="2" stopIfTrue="1" operator="lessThan">
      <formula>0</formula>
    </cfRule>
  </conditionalFormatting>
  <conditionalFormatting sqref="I9:I14">
    <cfRule type="cellIs" dxfId="3" priority="1" stopIfTrue="1" operator="lessThan">
      <formula>0</formula>
    </cfRule>
  </conditionalFormatting>
  <pageMargins left="0.7" right="0.7" top="0.75" bottom="0.75" header="0.3" footer="0.3"/>
  <pageSetup paperSize="9" scale="74" orientation="portrait" r:id="rId1"/>
  <colBreaks count="1" manualBreakCount="1">
    <brk id="7" max="1048575" man="1"/>
  </colBreaks>
  <ignoredErrors>
    <ignoredError sqref="B9 B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38</vt:i4>
      </vt:variant>
      <vt:variant>
        <vt:lpstr>Nazwane zakresy</vt:lpstr>
      </vt:variant>
      <vt:variant>
        <vt:i4>1</vt:i4>
      </vt:variant>
    </vt:vector>
  </HeadingPairs>
  <TitlesOfParts>
    <vt:vector size="39" baseType="lpstr">
      <vt:lpstr>START</vt:lpstr>
      <vt:lpstr>General data ---&gt;</vt:lpstr>
      <vt:lpstr>KM1</vt:lpstr>
      <vt:lpstr>OV1</vt:lpstr>
      <vt:lpstr>Own-funds ---&gt;</vt:lpstr>
      <vt:lpstr>CC1</vt:lpstr>
      <vt:lpstr>CC2</vt:lpstr>
      <vt:lpstr>Countercyclical buffers ---&gt;</vt:lpstr>
      <vt:lpstr>CCyB1</vt:lpstr>
      <vt:lpstr>CCyB2</vt:lpstr>
      <vt:lpstr>Leverage ratio ---&gt;</vt:lpstr>
      <vt:lpstr>LR1</vt:lpstr>
      <vt:lpstr>LR3</vt:lpstr>
      <vt:lpstr>Liquidity ---&gt;</vt:lpstr>
      <vt:lpstr>LIQ1</vt:lpstr>
      <vt:lpstr>LIQ2</vt:lpstr>
      <vt:lpstr>Credit risk ---&gt;</vt:lpstr>
      <vt:lpstr>CR1</vt:lpstr>
      <vt:lpstr>CR1-A</vt:lpstr>
      <vt:lpstr>CQ1</vt:lpstr>
      <vt:lpstr>CQ5</vt:lpstr>
      <vt:lpstr>CQ7</vt:lpstr>
      <vt:lpstr>CR3</vt:lpstr>
      <vt:lpstr>RWEA Credit risk STD ---&gt;</vt:lpstr>
      <vt:lpstr>CR4</vt:lpstr>
      <vt:lpstr>CR5</vt:lpstr>
      <vt:lpstr>RWEA Credit risk IRB ---&gt;</vt:lpstr>
      <vt:lpstr>CR6</vt:lpstr>
      <vt:lpstr>CR7A</vt:lpstr>
      <vt:lpstr>CR8</vt:lpstr>
      <vt:lpstr>CCR ---&gt;</vt:lpstr>
      <vt:lpstr>CCR1</vt:lpstr>
      <vt:lpstr>CCR2</vt:lpstr>
      <vt:lpstr>CCR3</vt:lpstr>
      <vt:lpstr>CCR5</vt:lpstr>
      <vt:lpstr>CCR8</vt:lpstr>
      <vt:lpstr>Market risk ---&gt;</vt:lpstr>
      <vt:lpstr>MR1</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ADAMOWICZ TOMASZ</cp:lastModifiedBy>
  <dcterms:created xsi:type="dcterms:W3CDTF">2021-07-28T14:23:59Z</dcterms:created>
  <dcterms:modified xsi:type="dcterms:W3CDTF">2021-09-23T14:26:24Z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